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4295" windowHeight="4620"/>
  </bookViews>
  <sheets>
    <sheet name="บัญชีรายการ" sheetId="3" r:id="rId1"/>
    <sheet name="Sheet1" sheetId="4" r:id="rId2"/>
  </sheets>
  <calcPr calcId="125725"/>
</workbook>
</file>

<file path=xl/calcChain.xml><?xml version="1.0" encoding="utf-8"?>
<calcChain xmlns="http://schemas.openxmlformats.org/spreadsheetml/2006/main">
  <c r="D79" i="3"/>
  <c r="C79"/>
  <c r="C114"/>
  <c r="D143"/>
  <c r="C143"/>
  <c r="D130"/>
  <c r="D119"/>
  <c r="D114"/>
  <c r="D73"/>
  <c r="C73"/>
  <c r="D54"/>
  <c r="C54"/>
  <c r="C29"/>
  <c r="C26"/>
  <c r="D16"/>
  <c r="C16"/>
  <c r="F128"/>
  <c r="F129"/>
  <c r="F127"/>
  <c r="E128"/>
  <c r="E129"/>
  <c r="E117"/>
  <c r="E118"/>
  <c r="E87"/>
  <c r="E142"/>
  <c r="F142"/>
  <c r="F133"/>
  <c r="F134"/>
  <c r="F135"/>
  <c r="F136"/>
  <c r="F137"/>
  <c r="F138"/>
  <c r="F139"/>
  <c r="F140"/>
  <c r="F141"/>
  <c r="E133"/>
  <c r="E134"/>
  <c r="E135"/>
  <c r="E136"/>
  <c r="E137"/>
  <c r="E138"/>
  <c r="E139"/>
  <c r="E140"/>
  <c r="E141"/>
  <c r="E112"/>
  <c r="F112"/>
  <c r="E72"/>
  <c r="F72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3"/>
  <c r="F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3"/>
  <c r="E132"/>
  <c r="E127"/>
  <c r="E116"/>
  <c r="E90"/>
  <c r="E86"/>
  <c r="F57"/>
  <c r="F58"/>
  <c r="F59"/>
  <c r="F60"/>
  <c r="F61"/>
  <c r="F62"/>
  <c r="F63"/>
  <c r="F64"/>
  <c r="F65"/>
  <c r="F66"/>
  <c r="F67"/>
  <c r="F68"/>
  <c r="F69"/>
  <c r="F70"/>
  <c r="F71"/>
  <c r="F56"/>
  <c r="E57"/>
  <c r="E58"/>
  <c r="E59"/>
  <c r="E60"/>
  <c r="E61"/>
  <c r="E62"/>
  <c r="E63"/>
  <c r="E64"/>
  <c r="E65"/>
  <c r="E66"/>
  <c r="E67"/>
  <c r="E68"/>
  <c r="E69"/>
  <c r="E70"/>
  <c r="E71"/>
  <c r="E56"/>
  <c r="E47"/>
  <c r="E45"/>
  <c r="D29"/>
  <c r="E77"/>
  <c r="E78"/>
  <c r="E28"/>
  <c r="E76"/>
  <c r="E19"/>
  <c r="E20"/>
  <c r="E21"/>
  <c r="E22"/>
  <c r="E23"/>
  <c r="E24"/>
  <c r="E25"/>
  <c r="E18"/>
  <c r="E11"/>
  <c r="E12"/>
  <c r="E13"/>
  <c r="E14"/>
  <c r="E15"/>
  <c r="E10"/>
  <c r="F12"/>
  <c r="F13"/>
  <c r="F14"/>
  <c r="F15"/>
  <c r="F132"/>
  <c r="F28"/>
  <c r="F77"/>
  <c r="F78"/>
  <c r="F76"/>
  <c r="F19"/>
  <c r="F18"/>
  <c r="D26"/>
  <c r="F46"/>
  <c r="F47"/>
  <c r="F48"/>
  <c r="F51"/>
  <c r="F45"/>
  <c r="C130"/>
  <c r="F86"/>
  <c r="F87"/>
  <c r="F116"/>
  <c r="F117"/>
  <c r="F118"/>
  <c r="F20"/>
  <c r="F21"/>
  <c r="F22"/>
  <c r="F23"/>
  <c r="F24"/>
  <c r="F25"/>
  <c r="F11"/>
  <c r="F10"/>
  <c r="G151" i="4"/>
  <c r="E73"/>
  <c r="D58"/>
  <c r="D20"/>
  <c r="D133" s="1"/>
  <c r="D132"/>
  <c r="C132"/>
  <c r="C121"/>
  <c r="C118"/>
  <c r="D108"/>
  <c r="C108"/>
  <c r="C84"/>
  <c r="D80"/>
  <c r="C80"/>
  <c r="D73"/>
  <c r="C73"/>
  <c r="C58"/>
  <c r="C133" s="1"/>
  <c r="D37"/>
  <c r="C37"/>
  <c r="C20"/>
  <c r="D144" i="3" l="1"/>
  <c r="F130"/>
  <c r="E79"/>
  <c r="E114"/>
  <c r="E130"/>
  <c r="D145"/>
  <c r="E54"/>
  <c r="E73"/>
  <c r="E119"/>
  <c r="E143"/>
  <c r="E16"/>
  <c r="E29"/>
  <c r="F114"/>
  <c r="E26"/>
  <c r="F143"/>
  <c r="F26"/>
  <c r="F54"/>
  <c r="C119"/>
  <c r="C88"/>
  <c r="C144" l="1"/>
  <c r="E144" s="1"/>
  <c r="F88"/>
  <c r="E88"/>
  <c r="F119"/>
  <c r="I7"/>
  <c r="C145" l="1"/>
  <c r="F144"/>
</calcChain>
</file>

<file path=xl/sharedStrings.xml><?xml version="1.0" encoding="utf-8"?>
<sst xmlns="http://schemas.openxmlformats.org/spreadsheetml/2006/main" count="362" uniqueCount="199">
  <si>
    <t>ลำดับที่</t>
  </si>
  <si>
    <t>ก่อสร้างถนนคอนกรีตเสริมเหล็ก   หมู่   8</t>
  </si>
  <si>
    <t>ก่อสร้างถนนคอนกรีตเสริมเหล็ก   หมู่   5-6</t>
  </si>
  <si>
    <t>ปรับปรุงต่อเติมอาคารสำนักงาน</t>
  </si>
  <si>
    <t>การฝึกอบรม สมาชิก อปพร.</t>
  </si>
  <si>
    <t>การจัดระเบียบการจราจร  ช่วงเทศกาลออกพรรษา</t>
  </si>
  <si>
    <t>การจัดระเบียบการจราจร  ช่วงเทศกาลปีใหม่</t>
  </si>
  <si>
    <t>การจัดระเบียบการจราจร  ช่วงเทศกาลสงกรานต์</t>
  </si>
  <si>
    <t>การป้องกันและแก้ไขปัญหาสาธารณภัย</t>
  </si>
  <si>
    <t>โครงการฝึกอบรมสภาเด็กและเยาวชน</t>
  </si>
  <si>
    <t>โครงการฝึกอบรมพัฒนาส่งเสริมกิจกรรมกลุ่มสตรี</t>
  </si>
  <si>
    <t>โครงการฝึกอบรมพัฒนาส่งเสริมกิจกรรมเยาวชน</t>
  </si>
  <si>
    <t>โครงการอบรมพัฒนาฝีมือแรงงานกลุ่มสตรี</t>
  </si>
  <si>
    <t>โครงการฝึกอบรมพัฒนาฝีมือแรงงานเกษตรกร</t>
  </si>
  <si>
    <t>โครงการจัดกิจกรรมวันเด็กแห่งชาติ</t>
  </si>
  <si>
    <t>ส่งเสริมกิจกรรมนักเรียนช่วงปิดภาคเรียน</t>
  </si>
  <si>
    <t>สนับสนุนค่าใช้จ่ายในการบริหารสถานศึกษา</t>
  </si>
  <si>
    <t>เสริมสร้างความรู้คณะกรรมการศูนย์พัฒนาเด็กเล็ก</t>
  </si>
  <si>
    <t>โครงการพัฒนาศักยภาพกีฬาเยาวชน</t>
  </si>
  <si>
    <t>โครงการพัฒนาทักษะชีวิตและศักยภาพของเด็กและเยาวชน</t>
  </si>
  <si>
    <t>การจัดงานบุญประเพณีแข่งเรือและลอยกระทง</t>
  </si>
  <si>
    <t>การจัดงานประเพณีทำบุญตักบาตรวันขึ้นปีใหม่</t>
  </si>
  <si>
    <t>การจัดงานวันสงกรานต์</t>
  </si>
  <si>
    <t>โครงการประเพณีบุญบั้งไฟตำบล</t>
  </si>
  <si>
    <t>โครงการประเพณี ของดีปากคาด</t>
  </si>
  <si>
    <t>โครงการกีฬาประชาชนตำบลสมสนุก</t>
  </si>
  <si>
    <t>การจัดงานวันเฉลิมพระชนมพรรษา</t>
  </si>
  <si>
    <t>โครงการอาหารกลางวันเด็กนักเรียนในศูนย์พัฒนาเด็กเล็ก</t>
  </si>
  <si>
    <t>โครงการอาหารเสริม (นม) เด็กนักเรียนในศูนย์พัฒนาเด็กเล็ก</t>
  </si>
  <si>
    <t>โครงการรณรงค์โรคพิษสุนัขบ้า และไข้หวัดนก</t>
  </si>
  <si>
    <t>โครงการรณรงค์โรคไข้เลือดออก</t>
  </si>
  <si>
    <t>โครงการจัดตั้งธนาคารขยะ</t>
  </si>
  <si>
    <t>โครงการอบรมเพิ่มศักยภาพหนึ่งตำบลหนึ่งทีมกู้ภัย</t>
  </si>
  <si>
    <t>การพัฒนาส่งเสริมผู้นำชุมชนประชาคมหมู่บ้านประชาคมตำบล</t>
  </si>
  <si>
    <t>โครงการฝึกอบรมเพิ่มพูนประสิทธิภาพและศึกษาดูงาน</t>
  </si>
  <si>
    <t>ค่าใช้จ่ายในการแข่งขันกีพาท้องถิ่นสัมพันธ์</t>
  </si>
  <si>
    <t>ค่าใช้จ่ายในการเลือกตั้ง</t>
  </si>
  <si>
    <t>โครงการพัฒนาความรู้คู่คุณธรรมและจริยธรรมของบุคลากรในองค์กร</t>
  </si>
  <si>
    <t>โครงการ อบต.สมสนุก บริการประชาชนเคลื่อนที่</t>
  </si>
  <si>
    <t>โครงการกีฬาต้านยาเสพติดภายในตำบล</t>
  </si>
  <si>
    <t>(บาท)</t>
  </si>
  <si>
    <t xml:space="preserve">เบิกจ่ายจริง </t>
  </si>
  <si>
    <t>หมายเหตุ</t>
  </si>
  <si>
    <t>จ่ายเบี้ยยังชีพผู้ป่วยเอดส์</t>
  </si>
  <si>
    <t xml:space="preserve">งบประมาณตาม  </t>
  </si>
  <si>
    <t>ข้อบัญญัติ (บาท)</t>
  </si>
  <si>
    <t>ปรับปรุงถนนลูกรัง  หมู่  2</t>
  </si>
  <si>
    <t>ก่อสร้างถนนคอนกรีตเสริมเหล็ก   หมู่   3</t>
  </si>
  <si>
    <t>สนับสนุนการจัดเก็บข้อมูพื้นฐาน</t>
  </si>
  <si>
    <t xml:space="preserve">  1.   ยุทธศาสตร์การพัฒนาด้านโครงสร้างพื้นฐาน</t>
  </si>
  <si>
    <t xml:space="preserve">  2.   ยุทธศาสตร์การพัฒนาด้านสังคม</t>
  </si>
  <si>
    <t xml:space="preserve"> 3.   ยุทธศาสตร์การพัฒนาด้านแหล่งน้ำ</t>
  </si>
  <si>
    <t>4.   ยุทธศาสตร์การพัฒนาด้านเศรษฐกิจ</t>
  </si>
  <si>
    <t xml:space="preserve"> 6.  ยุทธศาสตร์การพัฒนาด้านสาธารณสุข</t>
  </si>
  <si>
    <t xml:space="preserve"> 7.   ยุทธศาสตร์การพัฒนาด้านทรัพยากรธรรมชาติและสิ่งแวดล้อม</t>
  </si>
  <si>
    <t xml:space="preserve">  8.  ยุทธศาสตร์การพัฒนาด้านการเมืองการปกครองและการบริหารจัดการ</t>
  </si>
  <si>
    <t>รวม</t>
  </si>
  <si>
    <t>รวมทั้งสิ้น</t>
  </si>
  <si>
    <t>คิดเป็นร้อยละ</t>
  </si>
  <si>
    <t xml:space="preserve">จ่ายเบี้ยยังชีพผู้สูงอายุ </t>
  </si>
  <si>
    <t xml:space="preserve">จ่ายเบี้ยยังชีพผู้พิการ </t>
  </si>
  <si>
    <t>โครงการพัฒนาประชาชนตามแนวเศรษฐกิจพอเพียง</t>
  </si>
  <si>
    <t>โครงการฝึกอบรมเกษตรอินทรีย์</t>
  </si>
  <si>
    <t xml:space="preserve">  5.  ยุทธศาสตร์การพัฒนาด้านการศึกษา ศิลปวัฒนธรรมและจารีตประเพณี</t>
  </si>
  <si>
    <t>โครงการตามข้อบัญญัติ   ประจำปีงบประมาณ  2557</t>
  </si>
  <si>
    <t>รายจ่ายค้างจ่าย   ปี  56</t>
  </si>
  <si>
    <t xml:space="preserve">ก่อสร้างถนนคอนกรีตเสริมเหล็ก   หมู่   2  </t>
  </si>
  <si>
    <t>ก่อสร้างถนนคอนกรีตเสริมเหล็ก   หมู่   4</t>
  </si>
  <si>
    <t>ก่อสร้างถนนคอนกรีตเสริมเหล็ก   หมู่  5-6</t>
  </si>
  <si>
    <t>ก่อสร้างถนนคอนกรีตเสริมเหล็ก   หมู่  7</t>
  </si>
  <si>
    <t>ก่อสร้างถนนคอนกรีตเสริมเหล็ก   หมู่  8</t>
  </si>
  <si>
    <t>ปรับปรุงถนนลูกรัง  หมู่  3</t>
  </si>
  <si>
    <t xml:space="preserve">ก่อสร้างรางระบายน้ำคอนกรีตเสริมเหล็ก   หมู่   6 </t>
  </si>
  <si>
    <t>จ่ายขาดเงินสะสม  ปี  56</t>
  </si>
  <si>
    <t>ก่อสร้างถนนคอนกรีตเสริมเหล็ก   หมู่   5</t>
  </si>
  <si>
    <t>ก่อสร้างถนนคอนกรีตเสริมเหล็ก   หมู่   6</t>
  </si>
  <si>
    <t>ก่อสร้างถนนคอนกรีตเสริมเหล็ก   หมู่   7</t>
  </si>
  <si>
    <t>ปรับปรุงถนนลูกรัง  หมู่  1</t>
  </si>
  <si>
    <t>ปรับปรุงถนนลูกรัง  หมู่  4</t>
  </si>
  <si>
    <t>ปรับปรุงถนนลูกรัง  หมู่  5</t>
  </si>
  <si>
    <t>ปรับปรุงถนนลูกรัง  หมู่  6</t>
  </si>
  <si>
    <t>ปรับปรุงถนนลูกรัง  หมู่  7</t>
  </si>
  <si>
    <t>ปรับปรุงถนนลูกรัง  หมู่  8</t>
  </si>
  <si>
    <t>ปรับปรุงถนนลูกรัง  หมู่  4-8</t>
  </si>
  <si>
    <t>ปรับปรุงฝาย         หมู่   4</t>
  </si>
  <si>
    <t xml:space="preserve"> -</t>
  </si>
  <si>
    <t xml:space="preserve">ก่อสร้างถนนคอนกรีตเสริมเหล็ก   หมู่   1  </t>
  </si>
  <si>
    <t>ก่อสร้างถนนคอนกรีตเสริมเหล็ก   หมู่   2</t>
  </si>
  <si>
    <t xml:space="preserve">    อุดหนุนระบุ</t>
  </si>
  <si>
    <t xml:space="preserve">     วัตถุประสงค์</t>
  </si>
  <si>
    <t>โครงการนิทรรศการหลังจบการศึกษา</t>
  </si>
  <si>
    <t>ก่อสร้างห้องน้ำผู้พิการ</t>
  </si>
  <si>
    <t>โครงการแห่เทียนพรรษา</t>
  </si>
  <si>
    <t>โครงการปฏิบัติธรรม</t>
  </si>
  <si>
    <t>โครงการทอดเทียนพรรษาและแข่งขันสวดมนต์สรภัญญะ</t>
  </si>
  <si>
    <t>โครงการแข่งขันกีฬาศูนย์พัฒนาเด็กเล็ก</t>
  </si>
  <si>
    <t>โครงการวันผู้สูงอายุ</t>
  </si>
  <si>
    <t>ก่อสร้างระบบประปา  หมู่  1  (รายจ่ายค้างจ่าย ปี 56)</t>
  </si>
  <si>
    <t>ก่อสร้างถนนคอนกรีตเสริมเหล็ก  หมู่  3</t>
  </si>
  <si>
    <t>ก่อสร้างถนนคอนกรีตเสริมเหล็ก  หมู่  5-6</t>
  </si>
  <si>
    <t>ก่อสร้างระบบประปาผิวดินขนาดกลาง  หมู่  4</t>
  </si>
  <si>
    <t>ก่อสร้างระบบประปาผิวดินขนาดกลาง  หมู่  7</t>
  </si>
  <si>
    <t>ก่อสร้างระบบประปาผิวดินขนาดกลาง  หมู่  3</t>
  </si>
  <si>
    <t>ก่อสร้างอาคารศูนย์พัฒนาเด็กเล็ก  หมู่  4</t>
  </si>
  <si>
    <t>สรุปผลการดำเนินงาน  ประจำปีงบประมาณ  พ.ศ. ๒๕๕๗</t>
  </si>
  <si>
    <t>โครงการตามข้อบัญญัติ   ประจำปีงบประมาณ  ๒๕๕๗</t>
  </si>
  <si>
    <t xml:space="preserve">  .   ยุทธศาสตร์การพัฒนาด้านโครงสร้างพื้นฐาน</t>
  </si>
  <si>
    <t>การประเมินประสิทธิผลของแผนพัฒนาในเชิงคุณภาพ</t>
  </si>
  <si>
    <t>การนำแผนพัฒนาสามปีไปบรรจุในข้อบัญญัติ ประจำปี พ.ศ. ๒๕๕๘ สามารถสรุปได้ตามยุทธศาสตร์  ดังนี้</t>
  </si>
  <si>
    <t>คิดเป็นร้อยละ  ๑๐๐</t>
  </si>
  <si>
    <r>
      <rPr>
        <b/>
        <sz val="16"/>
        <color theme="1"/>
        <rFont val="TH SarabunIT๙"/>
        <family val="2"/>
      </rPr>
      <t>ยุทธศาสตร์ที่ ๑</t>
    </r>
    <r>
      <rPr>
        <sz val="16"/>
        <color theme="1"/>
        <rFont val="TH SarabunIT๙"/>
        <family val="2"/>
      </rPr>
      <t xml:space="preserve">  การพัฒนาด้านโครงสร้างพื้นฐาน</t>
    </r>
  </si>
  <si>
    <r>
      <rPr>
        <b/>
        <sz val="16"/>
        <color theme="1"/>
        <rFont val="TH SarabunIT๙"/>
        <family val="2"/>
      </rPr>
      <t>ยุทธศาสตร์ที่ ๒</t>
    </r>
    <r>
      <rPr>
        <sz val="16"/>
        <color theme="1"/>
        <rFont val="TH SarabunIT๙"/>
        <family val="2"/>
      </rPr>
      <t xml:space="preserve">  การพัฒนาด้านสังคม</t>
    </r>
  </si>
  <si>
    <r>
      <rPr>
        <b/>
        <sz val="16"/>
        <color theme="1"/>
        <rFont val="TH SarabunIT๙"/>
        <family val="2"/>
      </rPr>
      <t>ยุทธศาสตร์ที่ ๓</t>
    </r>
    <r>
      <rPr>
        <sz val="16"/>
        <color theme="1"/>
        <rFont val="TH SarabunIT๙"/>
        <family val="2"/>
      </rPr>
      <t xml:space="preserve">  การพัฒนาด้านแหล่งน้ำ</t>
    </r>
  </si>
  <si>
    <r>
      <rPr>
        <b/>
        <sz val="16"/>
        <color theme="1"/>
        <rFont val="TH SarabunIT๙"/>
        <family val="2"/>
      </rPr>
      <t xml:space="preserve">ยุทธศาสตร์ที่ ๔ </t>
    </r>
    <r>
      <rPr>
        <sz val="16"/>
        <color theme="1"/>
        <rFont val="TH SarabunIT๙"/>
        <family val="2"/>
      </rPr>
      <t xml:space="preserve"> การพัฒนาด้านเศรษฐกิจ</t>
    </r>
  </si>
  <si>
    <r>
      <rPr>
        <b/>
        <sz val="16"/>
        <color theme="1"/>
        <rFont val="TH SarabunIT๙"/>
        <family val="2"/>
      </rPr>
      <t xml:space="preserve">ยุทธศาสตร์ที่ ๕ </t>
    </r>
    <r>
      <rPr>
        <sz val="16"/>
        <color theme="1"/>
        <rFont val="TH SarabunIT๙"/>
        <family val="2"/>
      </rPr>
      <t xml:space="preserve"> การพัฒนาด้านการศึกษา จารีตประเพณีและวัฒนธรรม</t>
    </r>
  </si>
  <si>
    <r>
      <rPr>
        <b/>
        <sz val="16"/>
        <color theme="1"/>
        <rFont val="TH SarabunIT๙"/>
        <family val="2"/>
      </rPr>
      <t>ยุทธศาสตร์ที่ ๖</t>
    </r>
    <r>
      <rPr>
        <sz val="16"/>
        <color theme="1"/>
        <rFont val="TH SarabunIT๙"/>
        <family val="2"/>
      </rPr>
      <t xml:space="preserve">  การพัฒนาด้านสาธารณสุข</t>
    </r>
  </si>
  <si>
    <r>
      <rPr>
        <b/>
        <sz val="16"/>
        <color theme="1"/>
        <rFont val="TH SarabunIT๙"/>
        <family val="2"/>
      </rPr>
      <t xml:space="preserve">ยุทธศาสตร์ที่ ๗ </t>
    </r>
    <r>
      <rPr>
        <sz val="16"/>
        <color theme="1"/>
        <rFont val="TH SarabunIT๙"/>
        <family val="2"/>
      </rPr>
      <t xml:space="preserve"> การพัฒนาด้านทรัพยากรธรรมชาติและสิ่งแวดล้อม</t>
    </r>
  </si>
  <si>
    <r>
      <rPr>
        <b/>
        <sz val="16"/>
        <color theme="1"/>
        <rFont val="TH SarabunIT๙"/>
        <family val="2"/>
      </rPr>
      <t>ยุทธศาสตร์ที่ ๘</t>
    </r>
    <r>
      <rPr>
        <sz val="16"/>
        <color theme="1"/>
        <rFont val="TH SarabunIT๙"/>
        <family val="2"/>
      </rPr>
      <t xml:space="preserve">  การพัฒนาด้านการบริหารจัดการ</t>
    </r>
  </si>
  <si>
    <t xml:space="preserve">จำนวนโครงการในแผนสามปีทั้งหมด  ๑๕  โครงการ  สามารถนำไปบรรจุในข้อบัญญัติได้ทั้งหมด  ๑๕  โครงการ </t>
  </si>
  <si>
    <t xml:space="preserve">จำนวนโครงการในแผนสามปีทั้งหมด  ๕  โครงการ  สามารถนำไปบรรจุในข้อบัญญัติได้ทั้งหมด  ๑  โครงการ </t>
  </si>
  <si>
    <t xml:space="preserve">จำนวนโครงการในแผนสามปีทั้งหมด  ๕  โครงการ  สามารถนำไปบรรจุในข้อบัญญัติได้ทั้งหมด  ๒  โครงการ </t>
  </si>
  <si>
    <t xml:space="preserve">จำนวนโครงการในแผนสามปีทั้งหมด  ๒๖  โครงการ  สามารถนำไปบรรจุในข้อบัญญัติได้ทั้งหมด  ๒๑  โครงการ </t>
  </si>
  <si>
    <t xml:space="preserve">จำนวนโครงการในแผนสามปีทั้งหมด  ๙  โครงการ  สามารถนำไปบรรจุในข้อบัญญัติได้ทั้งหมด  ๖  โครงการ </t>
  </si>
  <si>
    <t xml:space="preserve">จำนวนโครงการในแผนสามปีทั้งหมด  ๗  โครงการ  สามารถนำไปบรรจุในข้อบัญญัติได้ทั้งหมด  ๑  โครงการ </t>
  </si>
  <si>
    <t xml:space="preserve">จำนวนโครงการในแผนสามปีทั้งหมด  ๑๖  โครงการ  สามารถนำไปบรรจุในข้อบัญญัติได้ทั้งหมด  ๑๐  โครงการ </t>
  </si>
  <si>
    <t>คิดเป็นร้อยละ  ๒๐</t>
  </si>
  <si>
    <t>คิดเป็นร้อยละ  ๔๐</t>
  </si>
  <si>
    <t>คิดเป็นร้อยละ  ๘๑</t>
  </si>
  <si>
    <t>คิดเป็นร้อยละ  ๖๖.๖๗</t>
  </si>
  <si>
    <t>คิดเป็นร้อยละ  ๑๔</t>
  </si>
  <si>
    <t>คิดเป็นร้อยละ  ๖๓</t>
  </si>
  <si>
    <t xml:space="preserve">จำนวนโครงการในแผนสามปีทั้งหมด  ๑๙  โครงการ  สามารถนำไปบรรจุในข้อบัญญัติได้ทั้งหมด  ๘  โครงการ </t>
  </si>
  <si>
    <t>คิดเป็นร้อยละ  ๔๒</t>
  </si>
  <si>
    <t>๒.๔  สรุปผลการนำแผนพัฒนาสามปีไปปฏิบัติ   (พ.ศ. ๒๕๕๗)</t>
  </si>
  <si>
    <t>คิดเป็น</t>
  </si>
  <si>
    <t xml:space="preserve">  อุดหนุนระบุ</t>
  </si>
  <si>
    <t xml:space="preserve"> </t>
  </si>
  <si>
    <t>โครงการตามข้อบัญญัติ   ประจำปีงบประมาณ  2559</t>
  </si>
  <si>
    <t>ก่อสร้างรางระบายน้ำ คสล.   หมู่ 4</t>
  </si>
  <si>
    <t>ค่าขยายเขตไฟฟ้าแรงต่ำ  หมู่  4</t>
  </si>
  <si>
    <t>ค่าขยายเขตไฟฟ้าแรงต่ำ  หมู่  2</t>
  </si>
  <si>
    <t>อำนวยความสะดวกประชาชน  ช่วงเทศกาลออกพรรษา</t>
  </si>
  <si>
    <t>อำนวยความสะดวกประชาชน  ช่วงเทศกาลปีใหม่</t>
  </si>
  <si>
    <t>อำนวยความสะดวกประชาชน  ช่วงเทศกาลสงกรานต์</t>
  </si>
  <si>
    <t>โครงการอบรมส่งเสริมสุขภาพผู้สูงอายุ ผู้พิการ ผู้ด้อยโอกาส</t>
  </si>
  <si>
    <t>โครงการฝึกอบรมและส่งเสริมอาชีพผู้พิการ</t>
  </si>
  <si>
    <t>โครงการ 1  ชุมชน 1 แผนแม่บท</t>
  </si>
  <si>
    <t>โครงการฝึกอบรมและพัฒนาฝีมือแรงงานกลุ่มสตรี</t>
  </si>
  <si>
    <t>โครงการฝึกอบรมพัฒนาฝีมือแรงงาน</t>
  </si>
  <si>
    <t>โครงการฝึกอบรมเกษตรทฤษฎีใหม่</t>
  </si>
  <si>
    <t>โครงการจัดปฐมนิเทศผู้ปกครอง</t>
  </si>
  <si>
    <t>โครงการส่งเสริมการเรียนรู้สู่ประชาคมอาเซียน</t>
  </si>
  <si>
    <t>โครงการอาหารกลางวัน  (โรงเรียน,ศูนย์เด็ก)</t>
  </si>
  <si>
    <t>โครงการอาหารเสริม (นม)  (โรงเรียน,ศูนย์เด็ก)</t>
  </si>
  <si>
    <t>โครงการอบรมศิลธรรมวันเข้าพรรษา</t>
  </si>
  <si>
    <t>โครงการจัดอบรมศิลธรรมช่วงเข้าพรรษา</t>
  </si>
  <si>
    <t>โครงการโรงเรียนผู้ปกครอง</t>
  </si>
  <si>
    <t>โครงการเรียนรู้ภูมิปัญญาชาวบ้าน</t>
  </si>
  <si>
    <t>โครงการเสริมสร้าง อีคิว(EQ)  และไอคิว  (IQ)</t>
  </si>
  <si>
    <t>โครงการเรียนรู้นอกสถานที่</t>
  </si>
  <si>
    <t>โครงการเสริมสร้างคุณธรรมจริยธรรมให้เด็กนักเรียน</t>
  </si>
  <si>
    <t xml:space="preserve">โครงการรณรงค์โรคพิษสุนัขบ้า </t>
  </si>
  <si>
    <t>โครงการปลูกป่าเฉลิมพระเกียรติ</t>
  </si>
  <si>
    <t>โครงการปล่อยปลาคืนสู่ธรรมชาติ</t>
  </si>
  <si>
    <t>โครงการแข่งขันกีฬาท้องถิ่นสัมพันธ์</t>
  </si>
  <si>
    <t>โครงการประชาคมแผนชุมชนระดับหมู่บ้าน/ตำบล</t>
  </si>
  <si>
    <t>โครงการบริหารหน่วยกู้ชีพกู้ภัย</t>
  </si>
  <si>
    <t>โครงการประชาคมแผนพัฒนาสามปี</t>
  </si>
  <si>
    <t>โครงการรณรงค์หมู่บ้านดี ชีวีมีสุข</t>
  </si>
  <si>
    <t>โครงการค่ายเยาวชนรักชาติ ศาสนา พระมหากษัตริย์</t>
  </si>
  <si>
    <t>โครงการอบรมคุณธรรมจริยธรรมบุคลากรในองค์กร</t>
  </si>
  <si>
    <t>โครงการปรับปรุงศาลาประชาคม  หมู่  1</t>
  </si>
  <si>
    <t xml:space="preserve">ก่อสร้างถนนคอนกรีตเสริมเหล็ก   หมู่   6-7  </t>
  </si>
  <si>
    <t>รายจ่ายค้างจ่าย   ปี  58</t>
  </si>
  <si>
    <t>ก่อสร้างรางระบายน้ำ คสล.   หมู่   4</t>
  </si>
  <si>
    <t>จ่ายขาดเงินสะสม  ปี  59</t>
  </si>
  <si>
    <t>โครงการก่อสร้างรั้วและป้ายศูนย์พัฒนาเด็กเล็กบ้านสมสนุก</t>
  </si>
  <si>
    <t>เงินเหลือจ่าย</t>
  </si>
  <si>
    <t>โครงการก่อสร้างศูนย์พัฒนาเด็กเล็ก  หมู่  4</t>
  </si>
  <si>
    <t>โครงการก่อสร้างศูนย์พัฒนาเด็กเล็ก  หมู่  7</t>
  </si>
  <si>
    <t>ปรับปรุงซ่อมแซมผิวจราจรถนน คสล.  สมสนุก-โป่งไฮ</t>
  </si>
  <si>
    <t>โครงการก่อสร้างป้ายศูนย์พัฒนาเด็กเล็กวัดรุ่งอรุณศิริสว่าง</t>
  </si>
  <si>
    <t>โครงการก่อสร้างรั้วศูนย์พัฒนาเด็กเล็กวัดรุ่งอรุณศิริสว่าง</t>
  </si>
  <si>
    <t>คงเหลือ</t>
  </si>
  <si>
    <t>%(ที่จ่าย)</t>
  </si>
  <si>
    <t xml:space="preserve"> ยังไม่</t>
  </si>
  <si>
    <t>ดำเนินการ</t>
  </si>
  <si>
    <t>ยังไม่</t>
  </si>
  <si>
    <t>โครงการจัดเก็บข้อมูลพื้นฐาน</t>
  </si>
  <si>
    <t>โครงการเสริมสร้างคุณธรรมจริยธรรมให้ประชาชนทั่วไป</t>
  </si>
  <si>
    <t>โครงการก่อสร้างโรงจอดรถดับเพลิง</t>
  </si>
  <si>
    <t>โครงการก่อสร้างหอกระจายข่าว  หมู่  1</t>
  </si>
  <si>
    <t xml:space="preserve">โครงการก่อสร้างประปาผิวดิน   หมู่  3   </t>
  </si>
  <si>
    <t xml:space="preserve">เงินอุดหนุนเฉพาะกิจ    </t>
  </si>
  <si>
    <t>ลำดับ</t>
  </si>
  <si>
    <t>ที่</t>
  </si>
  <si>
    <t xml:space="preserve"> วัตถุประสงค์</t>
  </si>
  <si>
    <r>
      <t xml:space="preserve">รวมทั้งสิ้น </t>
    </r>
    <r>
      <rPr>
        <sz val="14"/>
        <rFont val="TH SarabunIT๙"/>
        <family val="2"/>
      </rPr>
      <t>(รายจ่ายตามข้อข้อบัญญัติ)</t>
    </r>
  </si>
  <si>
    <r>
      <t xml:space="preserve">           3)</t>
    </r>
    <r>
      <rPr>
        <b/>
        <sz val="7"/>
        <color rgb="FF000000"/>
        <rFont val="Times New Roman"/>
        <family val="1"/>
      </rPr>
      <t>    </t>
    </r>
    <r>
      <rPr>
        <sz val="16"/>
        <color rgb="FF000000"/>
        <rFont val="TH SarabunIT๙"/>
        <family val="2"/>
      </rPr>
      <t xml:space="preserve"> การเบิกจ่ายงบประมาณ  ประจำปีงบประมาณ  พ.ศ. 2559</t>
    </r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</si>
</sst>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#,##0.00_ ;\-#,##0.00\ "/>
  </numFmts>
  <fonts count="1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b/>
      <sz val="14"/>
      <name val="TH SarabunIT๙"/>
      <family val="2"/>
    </font>
    <font>
      <sz val="14"/>
      <name val="TH SarabunIT๙"/>
      <family val="2"/>
    </font>
    <font>
      <b/>
      <sz val="16"/>
      <name val="TH SarabunIT๙"/>
      <family val="2"/>
    </font>
    <font>
      <u/>
      <sz val="16"/>
      <color theme="1"/>
      <name val="TH SarabunIT๙"/>
      <family val="2"/>
    </font>
    <font>
      <b/>
      <i/>
      <u/>
      <sz val="16"/>
      <color theme="1"/>
      <name val="TH SarabunIT๙"/>
      <family val="2"/>
    </font>
    <font>
      <sz val="13"/>
      <color theme="1"/>
      <name val="TH SarabunIT๙"/>
      <family val="2"/>
    </font>
    <font>
      <b/>
      <sz val="14"/>
      <color rgb="FF000000"/>
      <name val="TH SarabunIT๙"/>
      <family val="2"/>
    </font>
    <font>
      <b/>
      <sz val="7"/>
      <color rgb="FF000000"/>
      <name val="Times New Roman"/>
      <family val="1"/>
    </font>
    <font>
      <sz val="16"/>
      <color rgb="FF000000"/>
      <name val="TH SarabunIT๙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59" fontId="3" fillId="0" borderId="0" xfId="0" applyNumberFormat="1" applyFont="1"/>
    <xf numFmtId="0" fontId="4" fillId="0" borderId="0" xfId="0" applyFont="1"/>
    <xf numFmtId="187" fontId="4" fillId="0" borderId="0" xfId="1" applyNumberFormat="1" applyFont="1"/>
    <xf numFmtId="187" fontId="4" fillId="0" borderId="0" xfId="1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1" xfId="0" applyFont="1" applyBorder="1"/>
    <xf numFmtId="187" fontId="4" fillId="0" borderId="1" xfId="1" applyNumberFormat="1" applyFont="1" applyBorder="1"/>
    <xf numFmtId="187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87" fontId="5" fillId="0" borderId="3" xfId="1" applyNumberFormat="1" applyFont="1" applyBorder="1" applyAlignment="1">
      <alignment horizontal="center"/>
    </xf>
    <xf numFmtId="0" fontId="4" fillId="0" borderId="5" xfId="0" applyFont="1" applyBorder="1" applyAlignment="1"/>
    <xf numFmtId="187" fontId="4" fillId="0" borderId="5" xfId="1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3" xfId="0" applyFont="1" applyBorder="1"/>
    <xf numFmtId="187" fontId="4" fillId="0" borderId="3" xfId="1" applyNumberFormat="1" applyFont="1" applyBorder="1"/>
    <xf numFmtId="187" fontId="4" fillId="0" borderId="3" xfId="1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87" fontId="4" fillId="0" borderId="6" xfId="1" applyNumberFormat="1" applyFont="1" applyBorder="1"/>
    <xf numFmtId="187" fontId="4" fillId="0" borderId="6" xfId="1" applyNumberFormat="1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4" fillId="0" borderId="5" xfId="0" applyFont="1" applyBorder="1"/>
    <xf numFmtId="187" fontId="4" fillId="0" borderId="5" xfId="1" applyNumberFormat="1" applyFont="1" applyBorder="1"/>
    <xf numFmtId="187" fontId="4" fillId="0" borderId="5" xfId="1" applyNumberFormat="1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187" fontId="4" fillId="0" borderId="4" xfId="1" applyNumberFormat="1" applyFont="1" applyBorder="1"/>
    <xf numFmtId="0" fontId="4" fillId="0" borderId="2" xfId="0" applyFont="1" applyBorder="1" applyAlignment="1">
      <alignment horizontal="center"/>
    </xf>
    <xf numFmtId="187" fontId="4" fillId="0" borderId="4" xfId="1" applyNumberFormat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87" fontId="5" fillId="0" borderId="4" xfId="1" applyNumberFormat="1" applyFont="1" applyBorder="1"/>
    <xf numFmtId="187" fontId="5" fillId="0" borderId="4" xfId="1" applyNumberFormat="1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87" fontId="5" fillId="0" borderId="4" xfId="1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7" fontId="5" fillId="0" borderId="0" xfId="1" applyNumberFormat="1" applyFont="1" applyBorder="1"/>
    <xf numFmtId="187" fontId="4" fillId="0" borderId="0" xfId="1" applyNumberFormat="1" applyFont="1" applyBorder="1" applyAlignment="1">
      <alignment horizontal="right"/>
    </xf>
    <xf numFmtId="0" fontId="5" fillId="0" borderId="4" xfId="0" applyFont="1" applyBorder="1"/>
    <xf numFmtId="187" fontId="5" fillId="0" borderId="6" xfId="1" applyNumberFormat="1" applyFont="1" applyBorder="1"/>
    <xf numFmtId="0" fontId="4" fillId="0" borderId="6" xfId="0" applyFont="1" applyBorder="1"/>
    <xf numFmtId="0" fontId="5" fillId="0" borderId="6" xfId="0" applyFont="1" applyBorder="1"/>
    <xf numFmtId="187" fontId="4" fillId="0" borderId="7" xfId="1" applyNumberFormat="1" applyFont="1" applyBorder="1" applyAlignment="1">
      <alignment horizontal="center"/>
    </xf>
    <xf numFmtId="0" fontId="4" fillId="0" borderId="0" xfId="0" applyFont="1" applyBorder="1"/>
    <xf numFmtId="187" fontId="4" fillId="0" borderId="0" xfId="1" applyNumberFormat="1" applyFont="1" applyBorder="1"/>
    <xf numFmtId="187" fontId="4" fillId="0" borderId="4" xfId="1" applyNumberFormat="1" applyFont="1" applyBorder="1" applyAlignment="1">
      <alignment horizontal="center"/>
    </xf>
    <xf numFmtId="187" fontId="5" fillId="0" borderId="6" xfId="1" applyNumberFormat="1" applyFont="1" applyBorder="1" applyAlignment="1">
      <alignment horizontal="right"/>
    </xf>
    <xf numFmtId="0" fontId="5" fillId="0" borderId="4" xfId="0" applyFont="1" applyBorder="1" applyAlignment="1"/>
    <xf numFmtId="0" fontId="7" fillId="0" borderId="4" xfId="0" applyFont="1" applyFill="1" applyBorder="1"/>
    <xf numFmtId="0" fontId="3" fillId="0" borderId="4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188" fontId="2" fillId="0" borderId="4" xfId="1" applyNumberFormat="1" applyFont="1" applyBorder="1"/>
    <xf numFmtId="43" fontId="2" fillId="0" borderId="4" xfId="1" applyNumberFormat="1" applyFont="1" applyBorder="1" applyAlignment="1">
      <alignment horizontal="right"/>
    </xf>
    <xf numFmtId="59" fontId="4" fillId="0" borderId="0" xfId="0" applyNumberFormat="1" applyFont="1" applyBorder="1" applyAlignment="1">
      <alignment horizontal="right"/>
    </xf>
    <xf numFmtId="187" fontId="4" fillId="0" borderId="0" xfId="0" applyNumberFormat="1" applyFont="1" applyBorder="1" applyAlignment="1">
      <alignment horizontal="center"/>
    </xf>
    <xf numFmtId="187" fontId="5" fillId="0" borderId="9" xfId="1" applyNumberFormat="1" applyFont="1" applyBorder="1"/>
    <xf numFmtId="187" fontId="5" fillId="0" borderId="9" xfId="1" applyNumberFormat="1" applyFont="1" applyBorder="1" applyAlignment="1">
      <alignment horizontal="center"/>
    </xf>
    <xf numFmtId="187" fontId="5" fillId="0" borderId="9" xfId="1" applyNumberFormat="1" applyFont="1" applyBorder="1" applyAlignment="1">
      <alignment horizontal="right"/>
    </xf>
    <xf numFmtId="187" fontId="5" fillId="0" borderId="9" xfId="0" applyNumberFormat="1" applyFont="1" applyBorder="1" applyAlignment="1">
      <alignment horizontal="center"/>
    </xf>
    <xf numFmtId="187" fontId="3" fillId="0" borderId="0" xfId="0" applyNumberFormat="1" applyFont="1"/>
    <xf numFmtId="43" fontId="3" fillId="0" borderId="0" xfId="0" applyNumberFormat="1" applyFont="1"/>
    <xf numFmtId="0" fontId="3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2" fillId="0" borderId="0" xfId="0" applyFont="1" applyAlignment="1">
      <alignment horizontal="left" indent="2"/>
    </xf>
    <xf numFmtId="43" fontId="5" fillId="0" borderId="3" xfId="1" applyNumberFormat="1" applyFont="1" applyBorder="1" applyAlignment="1">
      <alignment horizontal="center"/>
    </xf>
    <xf numFmtId="43" fontId="4" fillId="0" borderId="5" xfId="1" applyNumberFormat="1" applyFont="1" applyBorder="1" applyAlignment="1">
      <alignment horizontal="center"/>
    </xf>
    <xf numFmtId="187" fontId="4" fillId="0" borderId="8" xfId="1" applyNumberFormat="1" applyFont="1" applyBorder="1" applyAlignment="1">
      <alignment horizontal="right"/>
    </xf>
    <xf numFmtId="43" fontId="4" fillId="0" borderId="8" xfId="1" applyNumberFormat="1" applyFont="1" applyBorder="1" applyAlignment="1">
      <alignment horizontal="right"/>
    </xf>
    <xf numFmtId="43" fontId="4" fillId="0" borderId="7" xfId="1" applyNumberFormat="1" applyFont="1" applyBorder="1" applyAlignment="1">
      <alignment horizontal="right"/>
    </xf>
    <xf numFmtId="43" fontId="4" fillId="0" borderId="0" xfId="1" applyNumberFormat="1" applyFont="1" applyAlignment="1">
      <alignment horizontal="right"/>
    </xf>
    <xf numFmtId="43" fontId="4" fillId="0" borderId="0" xfId="1" applyFont="1"/>
    <xf numFmtId="43" fontId="5" fillId="0" borderId="1" xfId="1" applyNumberFormat="1" applyFont="1" applyBorder="1" applyAlignment="1">
      <alignment horizontal="right"/>
    </xf>
    <xf numFmtId="0" fontId="5" fillId="0" borderId="0" xfId="0" applyFont="1" applyBorder="1" applyAlignment="1"/>
    <xf numFmtId="43" fontId="5" fillId="0" borderId="0" xfId="1" applyFont="1" applyBorder="1" applyAlignment="1">
      <alignment horizontal="center"/>
    </xf>
    <xf numFmtId="0" fontId="4" fillId="0" borderId="0" xfId="0" applyFont="1" applyBorder="1" applyAlignment="1"/>
    <xf numFmtId="43" fontId="4" fillId="0" borderId="0" xfId="1" applyFont="1" applyBorder="1"/>
    <xf numFmtId="0" fontId="5" fillId="0" borderId="0" xfId="0" applyFont="1" applyBorder="1"/>
    <xf numFmtId="0" fontId="11" fillId="0" borderId="4" xfId="0" applyFont="1" applyBorder="1" applyAlignment="1">
      <alignment horizontal="center"/>
    </xf>
    <xf numFmtId="187" fontId="5" fillId="0" borderId="5" xfId="1" applyNumberFormat="1" applyFont="1" applyBorder="1" applyAlignment="1">
      <alignment horizontal="center"/>
    </xf>
    <xf numFmtId="187" fontId="5" fillId="0" borderId="0" xfId="1" applyNumberFormat="1" applyFont="1" applyBorder="1" applyAlignment="1">
      <alignment horizontal="right"/>
    </xf>
    <xf numFmtId="43" fontId="4" fillId="0" borderId="0" xfId="1" applyNumberFormat="1" applyFont="1" applyBorder="1" applyAlignment="1">
      <alignment horizontal="right"/>
    </xf>
    <xf numFmtId="187" fontId="5" fillId="0" borderId="0" xfId="1" applyNumberFormat="1" applyFont="1" applyBorder="1" applyAlignment="1">
      <alignment horizontal="center"/>
    </xf>
    <xf numFmtId="187" fontId="11" fillId="0" borderId="3" xfId="1" applyNumberFormat="1" applyFont="1" applyBorder="1"/>
    <xf numFmtId="187" fontId="11" fillId="0" borderId="6" xfId="1" applyNumberFormat="1" applyFont="1" applyBorder="1"/>
    <xf numFmtId="187" fontId="4" fillId="0" borderId="7" xfId="1" applyNumberFormat="1" applyFont="1" applyBorder="1" applyAlignment="1">
      <alignment horizontal="right"/>
    </xf>
    <xf numFmtId="187" fontId="4" fillId="0" borderId="2" xfId="1" applyNumberFormat="1" applyFont="1" applyBorder="1" applyAlignment="1">
      <alignment horizontal="right"/>
    </xf>
    <xf numFmtId="43" fontId="4" fillId="0" borderId="2" xfId="1" applyNumberFormat="1" applyFont="1" applyBorder="1" applyAlignment="1">
      <alignment horizontal="right"/>
    </xf>
    <xf numFmtId="0" fontId="5" fillId="0" borderId="11" xfId="0" applyFont="1" applyBorder="1"/>
    <xf numFmtId="0" fontId="5" fillId="0" borderId="6" xfId="0" applyFont="1" applyBorder="1" applyAlignment="1"/>
    <xf numFmtId="187" fontId="5" fillId="0" borderId="3" xfId="1" applyNumberFormat="1" applyFont="1" applyBorder="1"/>
    <xf numFmtId="43" fontId="5" fillId="0" borderId="8" xfId="1" applyNumberFormat="1" applyFont="1" applyBorder="1" applyAlignment="1">
      <alignment horizontal="right"/>
    </xf>
    <xf numFmtId="43" fontId="2" fillId="0" borderId="8" xfId="1" applyNumberFormat="1" applyFont="1" applyBorder="1" applyAlignment="1">
      <alignment horizontal="right"/>
    </xf>
    <xf numFmtId="49" fontId="4" fillId="0" borderId="0" xfId="0" applyNumberFormat="1" applyFont="1" applyAlignment="1">
      <alignment horizontal="left"/>
    </xf>
    <xf numFmtId="43" fontId="4" fillId="0" borderId="0" xfId="1" applyNumberFormat="1" applyFont="1"/>
    <xf numFmtId="187" fontId="5" fillId="0" borderId="3" xfId="1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187" fontId="15" fillId="0" borderId="0" xfId="1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6" fillId="0" borderId="1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63</xdr:row>
      <xdr:rowOff>38100</xdr:rowOff>
    </xdr:from>
    <xdr:to>
      <xdr:col>6</xdr:col>
      <xdr:colOff>83819</xdr:colOff>
      <xdr:row>65</xdr:row>
      <xdr:rowOff>200025</xdr:rowOff>
    </xdr:to>
    <xdr:sp macro="" textlink="">
      <xdr:nvSpPr>
        <xdr:cNvPr id="3" name="วงเล็บปีกกาขวา 2"/>
        <xdr:cNvSpPr/>
      </xdr:nvSpPr>
      <xdr:spPr>
        <a:xfrm>
          <a:off x="3743325" y="16421100"/>
          <a:ext cx="45719" cy="6381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9525</xdr:colOff>
      <xdr:row>48</xdr:row>
      <xdr:rowOff>57150</xdr:rowOff>
    </xdr:from>
    <xdr:to>
      <xdr:col>6</xdr:col>
      <xdr:colOff>55244</xdr:colOff>
      <xdr:row>50</xdr:row>
      <xdr:rowOff>19050</xdr:rowOff>
    </xdr:to>
    <xdr:sp macro="" textlink="">
      <xdr:nvSpPr>
        <xdr:cNvPr id="6" name="วงเล็บปีกกาขวา 5"/>
        <xdr:cNvSpPr/>
      </xdr:nvSpPr>
      <xdr:spPr>
        <a:xfrm>
          <a:off x="6248400" y="10877550"/>
          <a:ext cx="45719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9525</xdr:colOff>
      <xdr:row>51</xdr:row>
      <xdr:rowOff>28575</xdr:rowOff>
    </xdr:from>
    <xdr:to>
      <xdr:col>6</xdr:col>
      <xdr:colOff>55244</xdr:colOff>
      <xdr:row>52</xdr:row>
      <xdr:rowOff>228600</xdr:rowOff>
    </xdr:to>
    <xdr:sp macro="" textlink="">
      <xdr:nvSpPr>
        <xdr:cNvPr id="7" name="วงเล็บปีกกาขวา 6"/>
        <xdr:cNvSpPr/>
      </xdr:nvSpPr>
      <xdr:spPr>
        <a:xfrm>
          <a:off x="6248400" y="11563350"/>
          <a:ext cx="45719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69</xdr:row>
      <xdr:rowOff>38100</xdr:rowOff>
    </xdr:from>
    <xdr:to>
      <xdr:col>2</xdr:col>
      <xdr:colOff>83819</xdr:colOff>
      <xdr:row>71</xdr:row>
      <xdr:rowOff>200025</xdr:rowOff>
    </xdr:to>
    <xdr:sp macro="" textlink="">
      <xdr:nvSpPr>
        <xdr:cNvPr id="2" name="วงเล็บปีกกาขวา 1"/>
        <xdr:cNvSpPr/>
      </xdr:nvSpPr>
      <xdr:spPr>
        <a:xfrm>
          <a:off x="3724275" y="17611725"/>
          <a:ext cx="45719" cy="6381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2"/>
  <sheetViews>
    <sheetView tabSelected="1" topLeftCell="A130" workbookViewId="0">
      <selection activeCell="A40" sqref="A40:G144"/>
    </sheetView>
  </sheetViews>
  <sheetFormatPr defaultRowHeight="18.75"/>
  <cols>
    <col min="1" max="1" width="4.625" style="3" customWidth="1"/>
    <col min="2" max="2" width="36.25" style="3" customWidth="1"/>
    <col min="3" max="3" width="11.875" style="4" customWidth="1"/>
    <col min="4" max="4" width="12" style="5" customWidth="1"/>
    <col min="5" max="5" width="11" style="5" customWidth="1"/>
    <col min="6" max="6" width="8.25" style="77" customWidth="1"/>
    <col min="7" max="7" width="9.375" style="6" customWidth="1"/>
    <col min="8" max="8" width="23" style="3" customWidth="1"/>
    <col min="9" max="9" width="16.375" style="3" customWidth="1"/>
    <col min="10" max="10" width="14.25" style="3" customWidth="1"/>
    <col min="11" max="11" width="12.75" style="3" customWidth="1"/>
    <col min="12" max="16384" width="9" style="3"/>
  </cols>
  <sheetData>
    <row r="1" spans="1:10">
      <c r="G1" s="103">
        <v>21</v>
      </c>
    </row>
    <row r="3" spans="1:10">
      <c r="A3" s="3" t="s">
        <v>136</v>
      </c>
    </row>
    <row r="4" spans="1:10" ht="20.25">
      <c r="A4" s="106" t="s">
        <v>198</v>
      </c>
      <c r="B4" s="106"/>
      <c r="C4" s="106"/>
      <c r="D4" s="106"/>
      <c r="E4" s="106"/>
      <c r="F4" s="106"/>
      <c r="G4" s="106"/>
      <c r="I4" s="78"/>
    </row>
    <row r="5" spans="1:10">
      <c r="A5" s="7"/>
      <c r="B5" s="7"/>
      <c r="C5" s="8"/>
      <c r="D5" s="9"/>
      <c r="E5" s="9"/>
      <c r="F5" s="79"/>
      <c r="G5" s="10"/>
      <c r="H5" s="80"/>
      <c r="I5" s="80"/>
      <c r="J5" s="50"/>
    </row>
    <row r="6" spans="1:10" ht="28.5" customHeight="1">
      <c r="A6" s="11" t="s">
        <v>194</v>
      </c>
      <c r="B6" s="11" t="s">
        <v>137</v>
      </c>
      <c r="C6" s="12" t="s">
        <v>44</v>
      </c>
      <c r="D6" s="12" t="s">
        <v>41</v>
      </c>
      <c r="E6" s="12" t="s">
        <v>183</v>
      </c>
      <c r="F6" s="72" t="s">
        <v>134</v>
      </c>
      <c r="G6" s="11" t="s">
        <v>42</v>
      </c>
      <c r="H6" s="21"/>
      <c r="I6" s="81"/>
      <c r="J6" s="50"/>
    </row>
    <row r="7" spans="1:10" ht="21.75" customHeight="1">
      <c r="A7" s="35" t="s">
        <v>195</v>
      </c>
      <c r="B7" s="15"/>
      <c r="C7" s="14" t="s">
        <v>45</v>
      </c>
      <c r="D7" s="14" t="s">
        <v>40</v>
      </c>
      <c r="E7" s="14" t="s">
        <v>40</v>
      </c>
      <c r="F7" s="73" t="s">
        <v>184</v>
      </c>
      <c r="G7" s="15"/>
      <c r="H7" s="82"/>
      <c r="I7" s="83">
        <f>SUM(C26,C73,C79,C88,C114,C119,C130,C143)</f>
        <v>20921469</v>
      </c>
      <c r="J7" s="50"/>
    </row>
    <row r="8" spans="1:10" ht="19.5" customHeight="1">
      <c r="A8" s="109" t="s">
        <v>49</v>
      </c>
      <c r="B8" s="110"/>
      <c r="C8" s="110"/>
      <c r="D8" s="110"/>
      <c r="E8" s="110"/>
      <c r="F8" s="110"/>
      <c r="G8" s="111"/>
      <c r="H8" s="84"/>
      <c r="I8" s="83"/>
      <c r="J8" s="50"/>
    </row>
    <row r="9" spans="1:10" ht="27.75" customHeight="1">
      <c r="A9" s="109" t="s">
        <v>173</v>
      </c>
      <c r="B9" s="110"/>
      <c r="C9" s="110"/>
      <c r="D9" s="110"/>
      <c r="E9" s="110"/>
      <c r="F9" s="110"/>
      <c r="G9" s="111"/>
      <c r="H9" s="84"/>
      <c r="I9" s="83"/>
      <c r="J9" s="50"/>
    </row>
    <row r="10" spans="1:10" ht="18.75" customHeight="1">
      <c r="A10" s="15">
        <v>1</v>
      </c>
      <c r="B10" s="25" t="s">
        <v>172</v>
      </c>
      <c r="C10" s="26">
        <v>800000</v>
      </c>
      <c r="D10" s="27">
        <v>611144</v>
      </c>
      <c r="E10" s="74">
        <f>C10-D10</f>
        <v>188856</v>
      </c>
      <c r="F10" s="75">
        <f t="shared" ref="F10:F15" si="0">D10*100/C10</f>
        <v>76.393000000000001</v>
      </c>
      <c r="G10" s="28"/>
      <c r="H10" s="84"/>
      <c r="I10" s="83"/>
      <c r="J10" s="50"/>
    </row>
    <row r="11" spans="1:10" ht="18.75" customHeight="1">
      <c r="A11" s="29">
        <v>2</v>
      </c>
      <c r="B11" s="30" t="s">
        <v>174</v>
      </c>
      <c r="C11" s="31">
        <v>224700</v>
      </c>
      <c r="D11" s="23">
        <v>222000</v>
      </c>
      <c r="E11" s="74">
        <f t="shared" ref="E11:E15" si="1">C11-D11</f>
        <v>2700</v>
      </c>
      <c r="F11" s="75">
        <f t="shared" si="0"/>
        <v>98.798397863818423</v>
      </c>
      <c r="G11" s="32"/>
      <c r="H11" s="84"/>
      <c r="I11" s="83"/>
      <c r="J11" s="50"/>
    </row>
    <row r="12" spans="1:10" ht="18.75" customHeight="1">
      <c r="A12" s="15">
        <v>3</v>
      </c>
      <c r="B12" s="30" t="s">
        <v>171</v>
      </c>
      <c r="C12" s="31">
        <v>100000</v>
      </c>
      <c r="D12" s="33">
        <v>100000</v>
      </c>
      <c r="E12" s="74">
        <f t="shared" si="1"/>
        <v>0</v>
      </c>
      <c r="F12" s="75">
        <f t="shared" si="0"/>
        <v>100</v>
      </c>
      <c r="G12" s="29"/>
      <c r="H12" s="84"/>
      <c r="I12" s="83"/>
      <c r="J12" s="50"/>
    </row>
    <row r="13" spans="1:10" ht="18.75" customHeight="1">
      <c r="A13" s="29">
        <v>4</v>
      </c>
      <c r="B13" s="30" t="s">
        <v>176</v>
      </c>
      <c r="C13" s="4">
        <v>355628</v>
      </c>
      <c r="D13" s="33">
        <v>355628</v>
      </c>
      <c r="E13" s="74">
        <f t="shared" si="1"/>
        <v>0</v>
      </c>
      <c r="F13" s="75">
        <f t="shared" si="0"/>
        <v>100</v>
      </c>
      <c r="G13" s="85" t="s">
        <v>177</v>
      </c>
      <c r="H13" s="84"/>
      <c r="I13" s="83"/>
      <c r="J13" s="50"/>
    </row>
    <row r="14" spans="1:10" ht="18.75" customHeight="1">
      <c r="A14" s="15">
        <v>5</v>
      </c>
      <c r="B14" s="30" t="s">
        <v>182</v>
      </c>
      <c r="C14" s="31">
        <v>100000</v>
      </c>
      <c r="D14" s="33">
        <v>100000</v>
      </c>
      <c r="E14" s="74">
        <f t="shared" si="1"/>
        <v>0</v>
      </c>
      <c r="F14" s="75">
        <f t="shared" si="0"/>
        <v>100</v>
      </c>
      <c r="G14" s="29"/>
      <c r="H14" s="84"/>
      <c r="I14" s="83"/>
      <c r="J14" s="50"/>
    </row>
    <row r="15" spans="1:10" ht="18.75" customHeight="1">
      <c r="A15" s="29">
        <v>6</v>
      </c>
      <c r="B15" s="30" t="s">
        <v>181</v>
      </c>
      <c r="C15" s="4">
        <v>30000</v>
      </c>
      <c r="D15" s="33">
        <v>30000</v>
      </c>
      <c r="E15" s="74">
        <f t="shared" si="1"/>
        <v>0</v>
      </c>
      <c r="F15" s="75">
        <f t="shared" si="0"/>
        <v>100</v>
      </c>
      <c r="G15" s="29"/>
      <c r="H15" s="50"/>
      <c r="I15" s="83"/>
      <c r="J15" s="50"/>
    </row>
    <row r="16" spans="1:10">
      <c r="A16" s="112" t="s">
        <v>56</v>
      </c>
      <c r="B16" s="113"/>
      <c r="C16" s="37">
        <f>SUM(C10:C15)</f>
        <v>1610328</v>
      </c>
      <c r="D16" s="40">
        <f>SUM(D10:D15)</f>
        <v>1418772</v>
      </c>
      <c r="E16" s="74">
        <f>SUM(E10:E15)</f>
        <v>191556</v>
      </c>
      <c r="F16" s="75"/>
      <c r="G16" s="29"/>
      <c r="H16" s="50"/>
      <c r="I16" s="83"/>
      <c r="J16" s="50"/>
    </row>
    <row r="17" spans="1:10" ht="27.75" customHeight="1">
      <c r="A17" s="109" t="s">
        <v>175</v>
      </c>
      <c r="B17" s="110"/>
      <c r="C17" s="110"/>
      <c r="D17" s="110"/>
      <c r="E17" s="110"/>
      <c r="F17" s="110"/>
      <c r="G17" s="111"/>
      <c r="H17" s="50"/>
      <c r="I17" s="83"/>
      <c r="J17" s="50"/>
    </row>
    <row r="18" spans="1:10">
      <c r="A18" s="15">
        <v>1</v>
      </c>
      <c r="B18" s="30" t="s">
        <v>77</v>
      </c>
      <c r="C18" s="31">
        <v>15000</v>
      </c>
      <c r="D18" s="27">
        <v>15000</v>
      </c>
      <c r="E18" s="74">
        <f>C18-D18</f>
        <v>0</v>
      </c>
      <c r="F18" s="75">
        <f t="shared" ref="F18:F26" si="2">D18*100/C18</f>
        <v>100</v>
      </c>
      <c r="G18" s="35"/>
      <c r="H18" s="50"/>
      <c r="I18" s="83"/>
      <c r="J18" s="50"/>
    </row>
    <row r="19" spans="1:10">
      <c r="A19" s="15">
        <v>2</v>
      </c>
      <c r="B19" s="30" t="s">
        <v>46</v>
      </c>
      <c r="C19" s="26">
        <v>30000</v>
      </c>
      <c r="D19" s="27">
        <v>30000</v>
      </c>
      <c r="E19" s="74">
        <f t="shared" ref="E19:E26" si="3">C19-D19</f>
        <v>0</v>
      </c>
      <c r="F19" s="75">
        <f t="shared" si="2"/>
        <v>100</v>
      </c>
      <c r="G19" s="35"/>
      <c r="H19" s="50"/>
      <c r="I19" s="83"/>
      <c r="J19" s="50"/>
    </row>
    <row r="20" spans="1:10">
      <c r="A20" s="15">
        <v>3</v>
      </c>
      <c r="B20" s="30" t="s">
        <v>71</v>
      </c>
      <c r="C20" s="31">
        <v>77500</v>
      </c>
      <c r="D20" s="33">
        <v>77500</v>
      </c>
      <c r="E20" s="74">
        <f t="shared" si="3"/>
        <v>0</v>
      </c>
      <c r="F20" s="75">
        <f t="shared" si="2"/>
        <v>100</v>
      </c>
      <c r="G20" s="35"/>
      <c r="H20" s="50"/>
      <c r="I20" s="83"/>
      <c r="J20" s="50"/>
    </row>
    <row r="21" spans="1:10">
      <c r="A21" s="15">
        <v>4</v>
      </c>
      <c r="B21" s="30" t="s">
        <v>78</v>
      </c>
      <c r="C21" s="31">
        <v>100000</v>
      </c>
      <c r="D21" s="33">
        <v>100000</v>
      </c>
      <c r="E21" s="74">
        <f t="shared" si="3"/>
        <v>0</v>
      </c>
      <c r="F21" s="75">
        <f t="shared" si="2"/>
        <v>100</v>
      </c>
      <c r="G21" s="35"/>
      <c r="H21" s="50"/>
      <c r="I21" s="83"/>
      <c r="J21" s="50"/>
    </row>
    <row r="22" spans="1:10">
      <c r="A22" s="15">
        <v>5</v>
      </c>
      <c r="B22" s="30" t="s">
        <v>79</v>
      </c>
      <c r="C22" s="31">
        <v>62500</v>
      </c>
      <c r="D22" s="33">
        <v>62500</v>
      </c>
      <c r="E22" s="74">
        <f t="shared" si="3"/>
        <v>0</v>
      </c>
      <c r="F22" s="75">
        <f t="shared" si="2"/>
        <v>100</v>
      </c>
      <c r="G22" s="35"/>
      <c r="H22" s="50"/>
      <c r="I22" s="83"/>
      <c r="J22" s="50"/>
    </row>
    <row r="23" spans="1:10">
      <c r="A23" s="15">
        <v>6</v>
      </c>
      <c r="B23" s="30" t="s">
        <v>80</v>
      </c>
      <c r="C23" s="31">
        <v>62500</v>
      </c>
      <c r="D23" s="33">
        <v>62500</v>
      </c>
      <c r="E23" s="74">
        <f t="shared" si="3"/>
        <v>0</v>
      </c>
      <c r="F23" s="75">
        <f t="shared" si="2"/>
        <v>100</v>
      </c>
      <c r="G23" s="35"/>
      <c r="H23" s="50"/>
      <c r="I23" s="83"/>
      <c r="J23" s="50"/>
    </row>
    <row r="24" spans="1:10">
      <c r="A24" s="15">
        <v>7</v>
      </c>
      <c r="B24" s="30" t="s">
        <v>81</v>
      </c>
      <c r="C24" s="31">
        <v>62500</v>
      </c>
      <c r="D24" s="33">
        <v>62500</v>
      </c>
      <c r="E24" s="74">
        <f t="shared" si="3"/>
        <v>0</v>
      </c>
      <c r="F24" s="75">
        <f t="shared" si="2"/>
        <v>100</v>
      </c>
      <c r="G24" s="35"/>
      <c r="H24" s="50"/>
      <c r="I24" s="83"/>
      <c r="J24" s="50"/>
    </row>
    <row r="25" spans="1:10">
      <c r="A25" s="15">
        <v>8</v>
      </c>
      <c r="B25" s="30" t="s">
        <v>82</v>
      </c>
      <c r="C25" s="31">
        <v>90000</v>
      </c>
      <c r="D25" s="33">
        <v>90000</v>
      </c>
      <c r="E25" s="74">
        <f t="shared" si="3"/>
        <v>0</v>
      </c>
      <c r="F25" s="75">
        <f t="shared" si="2"/>
        <v>100</v>
      </c>
      <c r="G25" s="35"/>
      <c r="H25" s="50"/>
      <c r="I25" s="83"/>
      <c r="J25" s="50"/>
    </row>
    <row r="26" spans="1:10" ht="19.5" customHeight="1">
      <c r="A26" s="107" t="s">
        <v>56</v>
      </c>
      <c r="B26" s="108"/>
      <c r="C26" s="37">
        <f>SUM(C18:C25)</f>
        <v>500000</v>
      </c>
      <c r="D26" s="40">
        <f>SUM(D18:D25)</f>
        <v>500000</v>
      </c>
      <c r="E26" s="74">
        <f t="shared" si="3"/>
        <v>0</v>
      </c>
      <c r="F26" s="75">
        <f t="shared" si="2"/>
        <v>100</v>
      </c>
      <c r="G26" s="38"/>
      <c r="H26" s="50"/>
      <c r="I26" s="83"/>
      <c r="J26" s="50"/>
    </row>
    <row r="27" spans="1:10" ht="20.25" customHeight="1">
      <c r="A27" s="109" t="s">
        <v>193</v>
      </c>
      <c r="B27" s="110"/>
      <c r="C27" s="110"/>
      <c r="D27" s="110"/>
      <c r="E27" s="110"/>
      <c r="F27" s="110"/>
      <c r="G27" s="111"/>
      <c r="H27" s="50"/>
      <c r="I27" s="83"/>
      <c r="J27" s="50"/>
    </row>
    <row r="28" spans="1:10">
      <c r="A28" s="15">
        <v>1</v>
      </c>
      <c r="B28" s="30" t="s">
        <v>180</v>
      </c>
      <c r="C28" s="31">
        <v>600000</v>
      </c>
      <c r="D28" s="33">
        <v>589500</v>
      </c>
      <c r="E28" s="74">
        <f t="shared" ref="E28:E29" si="4">C28-D28</f>
        <v>10500</v>
      </c>
      <c r="F28" s="75">
        <f t="shared" ref="F28" si="5">D28*100/C28</f>
        <v>98.25</v>
      </c>
      <c r="G28" s="35"/>
      <c r="H28" s="50"/>
      <c r="I28" s="83"/>
      <c r="J28" s="50"/>
    </row>
    <row r="29" spans="1:10">
      <c r="A29" s="107" t="s">
        <v>56</v>
      </c>
      <c r="B29" s="108"/>
      <c r="C29" s="37">
        <f>SUM(C28:C28)</f>
        <v>600000</v>
      </c>
      <c r="D29" s="40">
        <f>SUM(D28:D28)</f>
        <v>589500</v>
      </c>
      <c r="E29" s="74">
        <f t="shared" si="4"/>
        <v>10500</v>
      </c>
      <c r="F29" s="76"/>
      <c r="G29" s="38"/>
      <c r="H29" s="50"/>
      <c r="I29" s="83"/>
      <c r="J29" s="50"/>
    </row>
    <row r="30" spans="1:10">
      <c r="A30" s="41"/>
      <c r="B30" s="42"/>
      <c r="C30" s="43"/>
      <c r="D30" s="87"/>
      <c r="E30" s="87"/>
      <c r="F30" s="88"/>
      <c r="G30" s="89"/>
      <c r="H30" s="50"/>
      <c r="I30" s="83"/>
      <c r="J30" s="50"/>
    </row>
    <row r="31" spans="1:10">
      <c r="A31" s="41"/>
      <c r="B31" s="42"/>
      <c r="C31" s="43"/>
      <c r="D31" s="87"/>
      <c r="E31" s="87"/>
      <c r="F31" s="88"/>
      <c r="G31" s="89"/>
      <c r="H31" s="50"/>
      <c r="I31" s="83"/>
      <c r="J31" s="50"/>
    </row>
    <row r="32" spans="1:10">
      <c r="A32" s="41"/>
      <c r="B32" s="42"/>
      <c r="C32" s="43"/>
      <c r="D32" s="87"/>
      <c r="E32" s="87"/>
      <c r="F32" s="88"/>
      <c r="G32" s="89"/>
      <c r="H32" s="50"/>
      <c r="I32" s="83"/>
      <c r="J32" s="50"/>
    </row>
    <row r="33" spans="1:10">
      <c r="A33" s="41"/>
      <c r="B33" s="42"/>
      <c r="C33" s="43"/>
      <c r="D33" s="87"/>
      <c r="E33" s="87"/>
      <c r="F33" s="88"/>
      <c r="G33" s="89"/>
      <c r="H33" s="50"/>
      <c r="I33" s="83"/>
      <c r="J33" s="50"/>
    </row>
    <row r="34" spans="1:10">
      <c r="A34" s="41"/>
      <c r="B34" s="42"/>
      <c r="C34" s="43"/>
      <c r="D34" s="87"/>
      <c r="E34" s="87"/>
      <c r="F34" s="88"/>
      <c r="G34" s="89"/>
      <c r="H34" s="50"/>
      <c r="I34" s="83"/>
      <c r="J34" s="50"/>
    </row>
    <row r="35" spans="1:10">
      <c r="A35" s="41"/>
      <c r="B35" s="42"/>
      <c r="C35" s="43"/>
      <c r="D35" s="87"/>
      <c r="E35" s="87"/>
      <c r="F35" s="88"/>
      <c r="G35" s="89"/>
      <c r="H35" s="50"/>
      <c r="I35" s="83"/>
      <c r="J35" s="50"/>
    </row>
    <row r="36" spans="1:10">
      <c r="A36" s="41"/>
      <c r="B36" s="42"/>
      <c r="C36" s="43"/>
      <c r="D36" s="87"/>
      <c r="E36" s="87"/>
      <c r="F36" s="88"/>
      <c r="G36" s="89"/>
      <c r="H36" s="50"/>
      <c r="I36" s="83"/>
      <c r="J36" s="50"/>
    </row>
    <row r="37" spans="1:10">
      <c r="A37" s="41"/>
      <c r="B37" s="42"/>
      <c r="C37" s="43"/>
      <c r="D37" s="87"/>
      <c r="E37" s="87"/>
      <c r="F37" s="88"/>
      <c r="G37" s="89"/>
      <c r="H37" s="50"/>
      <c r="I37" s="83"/>
      <c r="J37" s="50"/>
    </row>
    <row r="38" spans="1:10">
      <c r="A38" s="41"/>
      <c r="B38" s="42"/>
      <c r="C38" s="43"/>
      <c r="D38" s="87"/>
      <c r="E38" s="87"/>
      <c r="F38" s="88"/>
      <c r="G38" s="89"/>
      <c r="H38" s="50"/>
      <c r="I38" s="83"/>
      <c r="J38" s="50"/>
    </row>
    <row r="39" spans="1:10">
      <c r="A39" s="41"/>
      <c r="B39" s="42"/>
      <c r="C39" s="43"/>
      <c r="D39" s="87"/>
      <c r="E39" s="87"/>
      <c r="F39" s="88"/>
      <c r="G39" s="89"/>
      <c r="H39" s="50"/>
      <c r="I39" s="83"/>
      <c r="J39" s="50"/>
    </row>
    <row r="40" spans="1:10">
      <c r="A40" s="41"/>
      <c r="B40" s="42"/>
      <c r="C40" s="43"/>
      <c r="D40" s="87"/>
      <c r="E40" s="87"/>
      <c r="F40" s="88"/>
      <c r="G40" s="104">
        <v>22</v>
      </c>
      <c r="H40" s="50"/>
      <c r="I40" s="83"/>
      <c r="J40" s="50"/>
    </row>
    <row r="41" spans="1:10">
      <c r="A41" s="41"/>
      <c r="B41" s="42"/>
      <c r="C41" s="43"/>
      <c r="D41" s="87"/>
      <c r="E41" s="87"/>
      <c r="F41" s="88"/>
      <c r="G41" s="89"/>
      <c r="H41" s="50"/>
      <c r="I41" s="83"/>
      <c r="J41" s="50"/>
    </row>
    <row r="42" spans="1:10">
      <c r="A42" s="11" t="s">
        <v>194</v>
      </c>
      <c r="B42" s="11" t="s">
        <v>137</v>
      </c>
      <c r="C42" s="12" t="s">
        <v>44</v>
      </c>
      <c r="D42" s="12" t="s">
        <v>41</v>
      </c>
      <c r="E42" s="12" t="s">
        <v>183</v>
      </c>
      <c r="F42" s="72" t="s">
        <v>134</v>
      </c>
      <c r="G42" s="11" t="s">
        <v>42</v>
      </c>
      <c r="H42" s="50"/>
      <c r="I42" s="83"/>
      <c r="J42" s="50"/>
    </row>
    <row r="43" spans="1:10">
      <c r="A43" s="35" t="s">
        <v>195</v>
      </c>
      <c r="B43" s="15"/>
      <c r="C43" s="14" t="s">
        <v>45</v>
      </c>
      <c r="D43" s="14" t="s">
        <v>40</v>
      </c>
      <c r="E43" s="14" t="s">
        <v>40</v>
      </c>
      <c r="F43" s="73" t="s">
        <v>184</v>
      </c>
      <c r="G43" s="15"/>
      <c r="H43" s="50"/>
      <c r="I43" s="83"/>
      <c r="J43" s="50"/>
    </row>
    <row r="44" spans="1:10">
      <c r="A44" s="109" t="s">
        <v>49</v>
      </c>
      <c r="B44" s="110"/>
      <c r="C44" s="110"/>
      <c r="D44" s="110"/>
      <c r="E44" s="110"/>
      <c r="F44" s="110"/>
      <c r="G44" s="111"/>
      <c r="H44" s="50"/>
      <c r="I44" s="83"/>
      <c r="J44" s="50"/>
    </row>
    <row r="45" spans="1:10">
      <c r="A45" s="15">
        <v>1</v>
      </c>
      <c r="B45" s="25" t="s">
        <v>66</v>
      </c>
      <c r="C45" s="26">
        <v>400000</v>
      </c>
      <c r="D45" s="14">
        <v>295670</v>
      </c>
      <c r="E45" s="74">
        <f>C45-D45</f>
        <v>104330</v>
      </c>
      <c r="F45" s="75">
        <f>D45*100/C45</f>
        <v>73.917500000000004</v>
      </c>
      <c r="G45" s="28"/>
      <c r="H45" s="50"/>
      <c r="I45" s="83"/>
      <c r="J45" s="50"/>
    </row>
    <row r="46" spans="1:10">
      <c r="A46" s="29">
        <v>2</v>
      </c>
      <c r="B46" s="25" t="s">
        <v>47</v>
      </c>
      <c r="C46" s="31">
        <v>400000</v>
      </c>
      <c r="D46" s="14">
        <v>400000</v>
      </c>
      <c r="E46" s="74" t="s">
        <v>85</v>
      </c>
      <c r="F46" s="75">
        <f t="shared" ref="F46:F51" si="6">D46*100/C46</f>
        <v>100</v>
      </c>
      <c r="G46" s="32"/>
      <c r="H46" s="50"/>
      <c r="I46" s="83"/>
      <c r="J46" s="50"/>
    </row>
    <row r="47" spans="1:10">
      <c r="A47" s="15">
        <v>3</v>
      </c>
      <c r="B47" s="25" t="s">
        <v>74</v>
      </c>
      <c r="C47" s="31">
        <v>400000</v>
      </c>
      <c r="D47" s="14">
        <v>395000</v>
      </c>
      <c r="E47" s="74">
        <f t="shared" ref="E47" si="7">C47-D47</f>
        <v>5000</v>
      </c>
      <c r="F47" s="75">
        <f t="shared" si="6"/>
        <v>98.75</v>
      </c>
      <c r="G47" s="34"/>
      <c r="H47" s="50"/>
      <c r="I47" s="83"/>
      <c r="J47" s="50"/>
    </row>
    <row r="48" spans="1:10">
      <c r="A48" s="29">
        <v>4</v>
      </c>
      <c r="B48" s="25" t="s">
        <v>75</v>
      </c>
      <c r="C48" s="31">
        <v>400000</v>
      </c>
      <c r="D48" s="14">
        <v>400000</v>
      </c>
      <c r="E48" s="74" t="s">
        <v>85</v>
      </c>
      <c r="F48" s="75">
        <f t="shared" si="6"/>
        <v>100</v>
      </c>
      <c r="G48" s="32"/>
      <c r="H48" s="50"/>
      <c r="I48" s="83"/>
      <c r="J48" s="50"/>
    </row>
    <row r="49" spans="1:10">
      <c r="A49" s="15">
        <v>5</v>
      </c>
      <c r="B49" s="25" t="s">
        <v>76</v>
      </c>
      <c r="C49" s="31">
        <v>400000</v>
      </c>
      <c r="D49" s="14" t="s">
        <v>85</v>
      </c>
      <c r="E49" s="74" t="s">
        <v>85</v>
      </c>
      <c r="F49" s="75" t="s">
        <v>85</v>
      </c>
      <c r="G49" s="34" t="s">
        <v>185</v>
      </c>
      <c r="H49" s="50"/>
      <c r="I49" s="83"/>
      <c r="J49" s="50"/>
    </row>
    <row r="50" spans="1:10">
      <c r="A50" s="29">
        <v>6</v>
      </c>
      <c r="B50" s="25" t="s">
        <v>1</v>
      </c>
      <c r="C50" s="31">
        <v>400000</v>
      </c>
      <c r="D50" s="14" t="s">
        <v>85</v>
      </c>
      <c r="E50" s="74" t="s">
        <v>85</v>
      </c>
      <c r="F50" s="75" t="s">
        <v>85</v>
      </c>
      <c r="G50" s="34" t="s">
        <v>186</v>
      </c>
      <c r="H50" s="50"/>
      <c r="I50" s="83"/>
      <c r="J50" s="50"/>
    </row>
    <row r="51" spans="1:10">
      <c r="A51" s="15">
        <v>7</v>
      </c>
      <c r="B51" s="25" t="s">
        <v>138</v>
      </c>
      <c r="C51" s="31">
        <v>300000</v>
      </c>
      <c r="D51" s="14">
        <v>300000</v>
      </c>
      <c r="E51" s="74" t="s">
        <v>85</v>
      </c>
      <c r="F51" s="75">
        <f t="shared" si="6"/>
        <v>100</v>
      </c>
      <c r="G51" s="34"/>
      <c r="H51" s="50"/>
      <c r="I51" s="83"/>
      <c r="J51" s="50"/>
    </row>
    <row r="52" spans="1:10">
      <c r="A52" s="29">
        <v>8</v>
      </c>
      <c r="B52" s="25" t="s">
        <v>139</v>
      </c>
      <c r="C52" s="31">
        <v>100000</v>
      </c>
      <c r="D52" s="14" t="s">
        <v>85</v>
      </c>
      <c r="E52" s="74" t="s">
        <v>85</v>
      </c>
      <c r="F52" s="75" t="s">
        <v>85</v>
      </c>
      <c r="G52" s="34" t="s">
        <v>187</v>
      </c>
      <c r="H52" s="50"/>
      <c r="I52" s="83"/>
      <c r="J52" s="50"/>
    </row>
    <row r="53" spans="1:10">
      <c r="A53" s="15">
        <v>9</v>
      </c>
      <c r="B53" s="25" t="s">
        <v>140</v>
      </c>
      <c r="C53" s="31">
        <v>100000</v>
      </c>
      <c r="D53" s="14" t="s">
        <v>85</v>
      </c>
      <c r="E53" s="74" t="s">
        <v>85</v>
      </c>
      <c r="F53" s="75" t="s">
        <v>85</v>
      </c>
      <c r="G53" s="34" t="s">
        <v>186</v>
      </c>
      <c r="H53" s="50"/>
      <c r="I53" s="83"/>
      <c r="J53" s="50"/>
    </row>
    <row r="54" spans="1:10">
      <c r="A54" s="112" t="s">
        <v>56</v>
      </c>
      <c r="B54" s="113"/>
      <c r="C54" s="37">
        <f>SUM(C45:C53)</f>
        <v>2900000</v>
      </c>
      <c r="D54" s="86">
        <f>SUM(D45:D53)</f>
        <v>1790670</v>
      </c>
      <c r="E54" s="74">
        <f>SUM(E45:E53)</f>
        <v>109330</v>
      </c>
      <c r="F54" s="75">
        <f t="shared" ref="F54" si="8">D54*100/C54</f>
        <v>61.747241379310346</v>
      </c>
      <c r="G54" s="36"/>
      <c r="H54" s="50"/>
      <c r="I54" s="83"/>
      <c r="J54" s="50"/>
    </row>
    <row r="55" spans="1:10">
      <c r="A55" s="109" t="s">
        <v>50</v>
      </c>
      <c r="B55" s="110"/>
      <c r="C55" s="110"/>
      <c r="D55" s="110"/>
      <c r="E55" s="110"/>
      <c r="F55" s="110"/>
      <c r="G55" s="111"/>
      <c r="H55" s="84"/>
      <c r="I55" s="83"/>
      <c r="J55" s="50"/>
    </row>
    <row r="56" spans="1:10">
      <c r="A56" s="29">
        <v>1</v>
      </c>
      <c r="B56" s="30" t="s">
        <v>4</v>
      </c>
      <c r="C56" s="31">
        <v>80000</v>
      </c>
      <c r="D56" s="33">
        <v>0</v>
      </c>
      <c r="E56" s="74">
        <f t="shared" ref="E56:E72" si="9">C56-D56</f>
        <v>80000</v>
      </c>
      <c r="F56" s="75">
        <f t="shared" ref="F56:F72" si="10">D56*100/C56</f>
        <v>0</v>
      </c>
      <c r="G56" s="29"/>
      <c r="H56" s="50"/>
      <c r="I56" s="83"/>
      <c r="J56" s="50"/>
    </row>
    <row r="57" spans="1:10">
      <c r="A57" s="29">
        <v>2</v>
      </c>
      <c r="B57" s="30" t="s">
        <v>141</v>
      </c>
      <c r="C57" s="31">
        <v>10000</v>
      </c>
      <c r="D57" s="33">
        <v>0</v>
      </c>
      <c r="E57" s="74">
        <f t="shared" si="9"/>
        <v>10000</v>
      </c>
      <c r="F57" s="75">
        <f t="shared" si="10"/>
        <v>0</v>
      </c>
      <c r="G57" s="29"/>
      <c r="H57" s="50"/>
      <c r="I57" s="83"/>
      <c r="J57" s="50"/>
    </row>
    <row r="58" spans="1:10">
      <c r="A58" s="29">
        <v>3</v>
      </c>
      <c r="B58" s="30" t="s">
        <v>142</v>
      </c>
      <c r="C58" s="31">
        <v>20000</v>
      </c>
      <c r="D58" s="33">
        <v>19800</v>
      </c>
      <c r="E58" s="74">
        <f t="shared" si="9"/>
        <v>200</v>
      </c>
      <c r="F58" s="75">
        <f t="shared" si="10"/>
        <v>99</v>
      </c>
      <c r="G58" s="29"/>
      <c r="H58" s="50"/>
      <c r="I58" s="83"/>
      <c r="J58" s="50"/>
    </row>
    <row r="59" spans="1:10">
      <c r="A59" s="29">
        <v>4</v>
      </c>
      <c r="B59" s="30" t="s">
        <v>143</v>
      </c>
      <c r="C59" s="31">
        <v>20000</v>
      </c>
      <c r="D59" s="33">
        <v>20000</v>
      </c>
      <c r="E59" s="74">
        <f t="shared" si="9"/>
        <v>0</v>
      </c>
      <c r="F59" s="75">
        <f t="shared" si="10"/>
        <v>100</v>
      </c>
      <c r="G59" s="29"/>
      <c r="H59" s="50"/>
      <c r="I59" s="83"/>
      <c r="J59" s="50"/>
    </row>
    <row r="60" spans="1:10">
      <c r="A60" s="29">
        <v>5</v>
      </c>
      <c r="B60" s="30" t="s">
        <v>9</v>
      </c>
      <c r="C60" s="31">
        <v>10000</v>
      </c>
      <c r="D60" s="33">
        <v>0</v>
      </c>
      <c r="E60" s="74">
        <f t="shared" si="9"/>
        <v>10000</v>
      </c>
      <c r="F60" s="75">
        <f t="shared" si="10"/>
        <v>0</v>
      </c>
      <c r="G60" s="29"/>
      <c r="H60" s="50"/>
      <c r="I60" s="83"/>
      <c r="J60" s="50"/>
    </row>
    <row r="61" spans="1:10">
      <c r="A61" s="29">
        <v>6</v>
      </c>
      <c r="B61" s="30" t="s">
        <v>96</v>
      </c>
      <c r="C61" s="31">
        <v>50000</v>
      </c>
      <c r="D61" s="33">
        <v>50000</v>
      </c>
      <c r="E61" s="74">
        <f t="shared" si="9"/>
        <v>0</v>
      </c>
      <c r="F61" s="75">
        <f t="shared" si="10"/>
        <v>100</v>
      </c>
      <c r="G61" s="29"/>
      <c r="H61" s="50"/>
      <c r="I61" s="83"/>
      <c r="J61" s="50"/>
    </row>
    <row r="62" spans="1:10">
      <c r="A62" s="29">
        <v>7</v>
      </c>
      <c r="B62" s="30" t="s">
        <v>10</v>
      </c>
      <c r="C62" s="31">
        <v>15000</v>
      </c>
      <c r="D62" s="33">
        <v>14000</v>
      </c>
      <c r="E62" s="74">
        <f t="shared" si="9"/>
        <v>1000</v>
      </c>
      <c r="F62" s="75">
        <f t="shared" si="10"/>
        <v>93.333333333333329</v>
      </c>
      <c r="G62" s="29"/>
      <c r="H62" s="50"/>
      <c r="I62" s="83"/>
      <c r="J62" s="50"/>
    </row>
    <row r="63" spans="1:10">
      <c r="A63" s="29">
        <v>8</v>
      </c>
      <c r="B63" s="30" t="s">
        <v>11</v>
      </c>
      <c r="C63" s="31">
        <v>10000</v>
      </c>
      <c r="D63" s="33">
        <v>0</v>
      </c>
      <c r="E63" s="74">
        <f t="shared" si="9"/>
        <v>10000</v>
      </c>
      <c r="F63" s="75">
        <f t="shared" si="10"/>
        <v>0</v>
      </c>
      <c r="G63" s="29"/>
      <c r="H63" s="50"/>
      <c r="I63" s="83"/>
      <c r="J63" s="50"/>
    </row>
    <row r="64" spans="1:10">
      <c r="A64" s="29">
        <v>9</v>
      </c>
      <c r="B64" s="30" t="s">
        <v>59</v>
      </c>
      <c r="C64" s="49">
        <v>4759269</v>
      </c>
      <c r="D64" s="49">
        <v>4638700</v>
      </c>
      <c r="E64" s="74">
        <f t="shared" si="9"/>
        <v>120569</v>
      </c>
      <c r="F64" s="75">
        <f t="shared" si="10"/>
        <v>97.466648764757778</v>
      </c>
      <c r="G64" s="90" t="s">
        <v>135</v>
      </c>
      <c r="H64" s="50"/>
      <c r="I64" s="83"/>
      <c r="J64" s="50"/>
    </row>
    <row r="65" spans="1:10">
      <c r="A65" s="29">
        <v>10</v>
      </c>
      <c r="B65" s="30" t="s">
        <v>60</v>
      </c>
      <c r="C65" s="49">
        <v>1144200</v>
      </c>
      <c r="D65" s="49">
        <v>998500</v>
      </c>
      <c r="E65" s="74">
        <f t="shared" si="9"/>
        <v>145700</v>
      </c>
      <c r="F65" s="75">
        <f t="shared" si="10"/>
        <v>87.266212200664214</v>
      </c>
      <c r="G65" s="91" t="s">
        <v>196</v>
      </c>
      <c r="H65" s="50"/>
      <c r="I65" s="83"/>
      <c r="J65" s="50"/>
    </row>
    <row r="66" spans="1:10">
      <c r="A66" s="29">
        <v>11</v>
      </c>
      <c r="B66" s="30" t="s">
        <v>43</v>
      </c>
      <c r="C66" s="49">
        <v>63000</v>
      </c>
      <c r="D66" s="49">
        <v>33000</v>
      </c>
      <c r="E66" s="74">
        <f t="shared" si="9"/>
        <v>30000</v>
      </c>
      <c r="F66" s="75">
        <f t="shared" si="10"/>
        <v>52.38095238095238</v>
      </c>
      <c r="G66" s="49"/>
      <c r="H66" s="50"/>
      <c r="I66" s="83"/>
      <c r="J66" s="50"/>
    </row>
    <row r="67" spans="1:10">
      <c r="A67" s="29">
        <v>12</v>
      </c>
      <c r="B67" s="30" t="s">
        <v>61</v>
      </c>
      <c r="C67" s="26">
        <v>20000</v>
      </c>
      <c r="D67" s="14">
        <v>0</v>
      </c>
      <c r="E67" s="74">
        <f t="shared" si="9"/>
        <v>20000</v>
      </c>
      <c r="F67" s="75">
        <f t="shared" si="10"/>
        <v>0</v>
      </c>
      <c r="G67" s="29"/>
      <c r="H67" s="50"/>
      <c r="I67" s="83"/>
      <c r="J67" s="50"/>
    </row>
    <row r="68" spans="1:10">
      <c r="A68" s="29">
        <v>13</v>
      </c>
      <c r="B68" s="30" t="s">
        <v>144</v>
      </c>
      <c r="C68" s="26">
        <v>20000</v>
      </c>
      <c r="D68" s="14">
        <v>20000</v>
      </c>
      <c r="E68" s="74">
        <f t="shared" si="9"/>
        <v>0</v>
      </c>
      <c r="F68" s="75">
        <f t="shared" si="10"/>
        <v>100</v>
      </c>
      <c r="G68" s="29"/>
      <c r="H68" s="50"/>
      <c r="I68" s="83"/>
      <c r="J68" s="50"/>
    </row>
    <row r="69" spans="1:10">
      <c r="A69" s="29">
        <v>14</v>
      </c>
      <c r="B69" s="30" t="s">
        <v>145</v>
      </c>
      <c r="C69" s="26">
        <v>10000</v>
      </c>
      <c r="D69" s="14">
        <v>0</v>
      </c>
      <c r="E69" s="74">
        <f t="shared" si="9"/>
        <v>10000</v>
      </c>
      <c r="F69" s="75">
        <f t="shared" si="10"/>
        <v>0</v>
      </c>
      <c r="G69" s="29"/>
      <c r="H69" s="50"/>
      <c r="I69" s="83"/>
      <c r="J69" s="50"/>
    </row>
    <row r="70" spans="1:10">
      <c r="A70" s="29">
        <v>15</v>
      </c>
      <c r="B70" s="30" t="s">
        <v>147</v>
      </c>
      <c r="C70" s="26">
        <v>20000</v>
      </c>
      <c r="D70" s="14">
        <v>0</v>
      </c>
      <c r="E70" s="74">
        <f t="shared" si="9"/>
        <v>20000</v>
      </c>
      <c r="F70" s="75">
        <f t="shared" si="10"/>
        <v>0</v>
      </c>
      <c r="G70" s="29"/>
      <c r="H70" s="50"/>
      <c r="I70" s="83"/>
      <c r="J70" s="50"/>
    </row>
    <row r="71" spans="1:10">
      <c r="A71" s="29">
        <v>16</v>
      </c>
      <c r="B71" s="30" t="s">
        <v>146</v>
      </c>
      <c r="C71" s="26">
        <v>30000</v>
      </c>
      <c r="D71" s="14">
        <v>0</v>
      </c>
      <c r="E71" s="74">
        <f t="shared" si="9"/>
        <v>30000</v>
      </c>
      <c r="F71" s="75">
        <f t="shared" si="10"/>
        <v>0</v>
      </c>
      <c r="G71" s="29"/>
      <c r="H71" s="50"/>
      <c r="I71" s="83"/>
      <c r="J71" s="50"/>
    </row>
    <row r="72" spans="1:10">
      <c r="A72" s="29">
        <v>17</v>
      </c>
      <c r="B72" s="30" t="s">
        <v>188</v>
      </c>
      <c r="C72" s="26">
        <v>30000</v>
      </c>
      <c r="D72" s="14">
        <v>0</v>
      </c>
      <c r="E72" s="74">
        <f t="shared" si="9"/>
        <v>30000</v>
      </c>
      <c r="F72" s="75">
        <f t="shared" si="10"/>
        <v>0</v>
      </c>
      <c r="G72" s="29"/>
      <c r="H72" s="50"/>
      <c r="I72" s="83"/>
      <c r="J72" s="50"/>
    </row>
    <row r="73" spans="1:10">
      <c r="A73" s="107" t="s">
        <v>56</v>
      </c>
      <c r="B73" s="108"/>
      <c r="C73" s="37">
        <f>SUM(C56:C72)</f>
        <v>6311469</v>
      </c>
      <c r="D73" s="40">
        <f>SUM(D56:D72)</f>
        <v>5794000</v>
      </c>
      <c r="E73" s="92">
        <f>SUM(E56:E72)</f>
        <v>517469</v>
      </c>
      <c r="F73" s="76"/>
      <c r="G73" s="29"/>
      <c r="H73" s="50"/>
      <c r="I73" s="83"/>
      <c r="J73" s="50"/>
    </row>
    <row r="74" spans="1:10" ht="21" customHeight="1">
      <c r="A74" s="109" t="s">
        <v>51</v>
      </c>
      <c r="B74" s="110"/>
      <c r="C74" s="110"/>
      <c r="D74" s="110"/>
      <c r="E74" s="110"/>
      <c r="F74" s="110"/>
      <c r="G74" s="111"/>
      <c r="H74" s="50"/>
      <c r="I74" s="83"/>
      <c r="J74" s="50"/>
    </row>
    <row r="75" spans="1:10" ht="23.25" customHeight="1">
      <c r="A75" s="109" t="s">
        <v>193</v>
      </c>
      <c r="B75" s="110"/>
      <c r="C75" s="110"/>
      <c r="D75" s="110"/>
      <c r="E75" s="110"/>
      <c r="F75" s="110"/>
      <c r="G75" s="111"/>
      <c r="H75" s="50"/>
      <c r="I75" s="83"/>
      <c r="J75" s="50"/>
    </row>
    <row r="76" spans="1:10">
      <c r="A76" s="15">
        <v>1</v>
      </c>
      <c r="B76" s="30" t="s">
        <v>192</v>
      </c>
      <c r="C76" s="31">
        <v>2394000</v>
      </c>
      <c r="D76" s="31">
        <v>2376000</v>
      </c>
      <c r="E76" s="74">
        <f>C76-D76</f>
        <v>18000</v>
      </c>
      <c r="F76" s="75">
        <f>D76*100/C76</f>
        <v>99.248120300751879</v>
      </c>
      <c r="G76" s="35"/>
      <c r="H76" s="50"/>
      <c r="I76" s="83"/>
      <c r="J76" s="50"/>
    </row>
    <row r="77" spans="1:10">
      <c r="A77" s="15">
        <v>2</v>
      </c>
      <c r="B77" s="30" t="s">
        <v>178</v>
      </c>
      <c r="C77" s="31">
        <v>2394000</v>
      </c>
      <c r="D77" s="26">
        <v>2386000</v>
      </c>
      <c r="E77" s="74">
        <f>C77-D77</f>
        <v>8000</v>
      </c>
      <c r="F77" s="75">
        <f>D77*100/C77</f>
        <v>99.665831244778616</v>
      </c>
      <c r="G77" s="35"/>
      <c r="H77" s="50"/>
      <c r="I77" s="83"/>
      <c r="J77" s="50"/>
    </row>
    <row r="78" spans="1:10">
      <c r="A78" s="15">
        <v>3</v>
      </c>
      <c r="B78" s="30" t="s">
        <v>179</v>
      </c>
      <c r="C78" s="31">
        <v>2394000</v>
      </c>
      <c r="D78" s="31">
        <v>2382000</v>
      </c>
      <c r="E78" s="74">
        <f>C78-D78</f>
        <v>12000</v>
      </c>
      <c r="F78" s="75">
        <f>D78*100/C78</f>
        <v>99.498746867167924</v>
      </c>
      <c r="G78" s="35"/>
      <c r="H78" s="50"/>
      <c r="I78" s="83"/>
      <c r="J78" s="50"/>
    </row>
    <row r="79" spans="1:10">
      <c r="A79" s="112" t="s">
        <v>56</v>
      </c>
      <c r="B79" s="113"/>
      <c r="C79" s="37">
        <f>SUM(C76:C78)</f>
        <v>7182000</v>
      </c>
      <c r="D79" s="40">
        <f>SUM(D76:D78)</f>
        <v>7144000</v>
      </c>
      <c r="E79" s="92">
        <f>SUM(E76:E78)</f>
        <v>38000</v>
      </c>
      <c r="F79" s="76"/>
      <c r="G79" s="29"/>
      <c r="H79" s="50"/>
      <c r="I79" s="83"/>
      <c r="J79" s="50"/>
    </row>
    <row r="80" spans="1:10">
      <c r="A80" s="21"/>
      <c r="B80" s="21"/>
      <c r="C80" s="43"/>
      <c r="D80" s="87"/>
      <c r="E80" s="44"/>
      <c r="F80" s="88"/>
      <c r="G80" s="105">
        <v>23</v>
      </c>
      <c r="H80" s="50"/>
      <c r="I80" s="83"/>
      <c r="J80" s="50"/>
    </row>
    <row r="81" spans="1:10">
      <c r="A81" s="21"/>
      <c r="B81" s="21"/>
      <c r="C81" s="43"/>
      <c r="D81" s="87"/>
      <c r="E81" s="44"/>
      <c r="F81" s="88"/>
      <c r="G81" s="41"/>
      <c r="H81" s="50"/>
      <c r="I81" s="83"/>
      <c r="J81" s="50"/>
    </row>
    <row r="82" spans="1:10">
      <c r="A82" s="21"/>
      <c r="B82" s="21"/>
      <c r="C82" s="43"/>
      <c r="D82" s="87"/>
      <c r="E82" s="44"/>
      <c r="F82" s="88"/>
      <c r="G82" s="41"/>
      <c r="H82" s="50"/>
      <c r="I82" s="83"/>
      <c r="J82" s="50"/>
    </row>
    <row r="83" spans="1:10">
      <c r="A83" s="11" t="s">
        <v>194</v>
      </c>
      <c r="B83" s="11" t="s">
        <v>137</v>
      </c>
      <c r="C83" s="12" t="s">
        <v>44</v>
      </c>
      <c r="D83" s="12" t="s">
        <v>41</v>
      </c>
      <c r="E83" s="12" t="s">
        <v>183</v>
      </c>
      <c r="F83" s="72" t="s">
        <v>134</v>
      </c>
      <c r="G83" s="11" t="s">
        <v>42</v>
      </c>
      <c r="H83" s="50"/>
      <c r="I83" s="83"/>
      <c r="J83" s="50"/>
    </row>
    <row r="84" spans="1:10">
      <c r="A84" s="35" t="s">
        <v>195</v>
      </c>
      <c r="B84" s="15"/>
      <c r="C84" s="14" t="s">
        <v>45</v>
      </c>
      <c r="D84" s="14" t="s">
        <v>40</v>
      </c>
      <c r="E84" s="14" t="s">
        <v>40</v>
      </c>
      <c r="F84" s="73" t="s">
        <v>184</v>
      </c>
      <c r="G84" s="15"/>
      <c r="H84" s="50"/>
      <c r="I84" s="83"/>
      <c r="J84" s="50"/>
    </row>
    <row r="85" spans="1:10" ht="21" customHeight="1">
      <c r="A85" s="109" t="s">
        <v>52</v>
      </c>
      <c r="B85" s="110"/>
      <c r="C85" s="110"/>
      <c r="D85" s="110"/>
      <c r="E85" s="110"/>
      <c r="F85" s="110"/>
      <c r="G85" s="111"/>
      <c r="H85" s="84"/>
      <c r="I85" s="83"/>
      <c r="J85" s="50"/>
    </row>
    <row r="86" spans="1:10">
      <c r="A86" s="29">
        <v>1</v>
      </c>
      <c r="B86" s="30" t="s">
        <v>148</v>
      </c>
      <c r="C86" s="31">
        <v>60000</v>
      </c>
      <c r="D86" s="33">
        <v>0</v>
      </c>
      <c r="E86" s="74">
        <f t="shared" ref="E86:E88" si="11">C86-D86</f>
        <v>60000</v>
      </c>
      <c r="F86" s="75">
        <f t="shared" ref="F86:F144" si="12">D86*100/C86</f>
        <v>0</v>
      </c>
      <c r="G86" s="29"/>
      <c r="H86" s="50"/>
      <c r="I86" s="83"/>
      <c r="J86" s="50"/>
    </row>
    <row r="87" spans="1:10">
      <c r="A87" s="29">
        <v>2</v>
      </c>
      <c r="B87" s="30" t="s">
        <v>149</v>
      </c>
      <c r="C87" s="31">
        <v>50000</v>
      </c>
      <c r="D87" s="33">
        <v>0</v>
      </c>
      <c r="E87" s="74">
        <f t="shared" si="11"/>
        <v>50000</v>
      </c>
      <c r="F87" s="75">
        <f t="shared" si="12"/>
        <v>0</v>
      </c>
      <c r="G87" s="29"/>
      <c r="H87" s="50"/>
      <c r="I87" s="83"/>
      <c r="J87" s="50"/>
    </row>
    <row r="88" spans="1:10">
      <c r="A88" s="112" t="s">
        <v>56</v>
      </c>
      <c r="B88" s="113"/>
      <c r="C88" s="37">
        <f>SUM(C86:C87)</f>
        <v>110000</v>
      </c>
      <c r="D88" s="33">
        <v>0</v>
      </c>
      <c r="E88" s="74">
        <f t="shared" si="11"/>
        <v>110000</v>
      </c>
      <c r="F88" s="75">
        <f t="shared" si="12"/>
        <v>0</v>
      </c>
      <c r="G88" s="29"/>
      <c r="H88" s="50"/>
      <c r="I88" s="83"/>
      <c r="J88" s="50"/>
    </row>
    <row r="89" spans="1:10">
      <c r="A89" s="109" t="s">
        <v>63</v>
      </c>
      <c r="B89" s="110"/>
      <c r="C89" s="110"/>
      <c r="D89" s="110"/>
      <c r="E89" s="110"/>
      <c r="F89" s="110"/>
      <c r="G89" s="111"/>
      <c r="H89" s="95"/>
      <c r="I89" s="83"/>
      <c r="J89" s="50"/>
    </row>
    <row r="90" spans="1:10">
      <c r="A90" s="29">
        <v>1</v>
      </c>
      <c r="B90" s="30" t="s">
        <v>14</v>
      </c>
      <c r="C90" s="31">
        <v>30000</v>
      </c>
      <c r="D90" s="33">
        <v>30000</v>
      </c>
      <c r="E90" s="74">
        <f t="shared" ref="E90:E113" si="13">C90-D90</f>
        <v>0</v>
      </c>
      <c r="F90" s="75">
        <f t="shared" si="12"/>
        <v>100</v>
      </c>
      <c r="G90" s="29"/>
      <c r="H90" s="50"/>
      <c r="I90" s="83"/>
      <c r="J90" s="50"/>
    </row>
    <row r="91" spans="1:10">
      <c r="A91" s="29">
        <v>2</v>
      </c>
      <c r="B91" s="30" t="s">
        <v>150</v>
      </c>
      <c r="C91" s="31">
        <v>15000</v>
      </c>
      <c r="D91" s="33">
        <v>7875</v>
      </c>
      <c r="E91" s="74">
        <f t="shared" si="13"/>
        <v>7125</v>
      </c>
      <c r="F91" s="75">
        <f t="shared" si="12"/>
        <v>52.5</v>
      </c>
      <c r="G91" s="29"/>
      <c r="H91" s="50"/>
      <c r="I91" s="83"/>
      <c r="J91" s="50"/>
    </row>
    <row r="92" spans="1:10">
      <c r="A92" s="29">
        <v>3</v>
      </c>
      <c r="B92" s="30" t="s">
        <v>16</v>
      </c>
      <c r="C92" s="31">
        <v>16000</v>
      </c>
      <c r="D92" s="33">
        <v>16000</v>
      </c>
      <c r="E92" s="74">
        <f t="shared" si="13"/>
        <v>0</v>
      </c>
      <c r="F92" s="75">
        <f t="shared" si="12"/>
        <v>100</v>
      </c>
      <c r="G92" s="29"/>
      <c r="H92" s="50"/>
      <c r="I92" s="83">
        <v>4500</v>
      </c>
      <c r="J92" s="50"/>
    </row>
    <row r="93" spans="1:10">
      <c r="A93" s="29">
        <v>4</v>
      </c>
      <c r="B93" s="30" t="s">
        <v>17</v>
      </c>
      <c r="C93" s="31">
        <v>15000</v>
      </c>
      <c r="D93" s="33">
        <v>15000</v>
      </c>
      <c r="E93" s="74">
        <f t="shared" si="13"/>
        <v>0</v>
      </c>
      <c r="F93" s="75">
        <f t="shared" si="12"/>
        <v>100</v>
      </c>
      <c r="G93" s="29"/>
      <c r="H93" s="50"/>
      <c r="I93" s="83">
        <v>8000</v>
      </c>
      <c r="J93" s="50"/>
    </row>
    <row r="94" spans="1:10">
      <c r="A94" s="29">
        <v>5</v>
      </c>
      <c r="B94" s="30" t="s">
        <v>95</v>
      </c>
      <c r="C94" s="31">
        <v>20000</v>
      </c>
      <c r="D94" s="33">
        <v>20000</v>
      </c>
      <c r="E94" s="74">
        <f t="shared" si="13"/>
        <v>0</v>
      </c>
      <c r="F94" s="75">
        <f t="shared" si="12"/>
        <v>100</v>
      </c>
      <c r="G94" s="29"/>
      <c r="H94" s="50"/>
      <c r="I94" s="83"/>
      <c r="J94" s="50"/>
    </row>
    <row r="95" spans="1:10">
      <c r="A95" s="29">
        <v>6</v>
      </c>
      <c r="B95" s="30" t="s">
        <v>151</v>
      </c>
      <c r="C95" s="31">
        <v>20000</v>
      </c>
      <c r="D95" s="33">
        <v>20000</v>
      </c>
      <c r="E95" s="74">
        <f t="shared" si="13"/>
        <v>0</v>
      </c>
      <c r="F95" s="75">
        <f t="shared" si="12"/>
        <v>100</v>
      </c>
      <c r="G95" s="29"/>
      <c r="H95" s="50"/>
      <c r="I95" s="83"/>
      <c r="J95" s="50"/>
    </row>
    <row r="96" spans="1:10">
      <c r="A96" s="29">
        <v>7</v>
      </c>
      <c r="B96" s="30" t="s">
        <v>26</v>
      </c>
      <c r="C96" s="31">
        <v>20000</v>
      </c>
      <c r="D96" s="33">
        <v>14675</v>
      </c>
      <c r="E96" s="74">
        <f t="shared" si="13"/>
        <v>5325</v>
      </c>
      <c r="F96" s="75">
        <f t="shared" si="12"/>
        <v>73.375</v>
      </c>
      <c r="G96" s="29"/>
      <c r="H96" s="50"/>
      <c r="I96" s="83"/>
      <c r="J96" s="50"/>
    </row>
    <row r="97" spans="1:10">
      <c r="A97" s="29">
        <v>8</v>
      </c>
      <c r="B97" s="30" t="s">
        <v>152</v>
      </c>
      <c r="C97" s="31">
        <v>2980800</v>
      </c>
      <c r="D97" s="33">
        <v>2614780</v>
      </c>
      <c r="E97" s="74">
        <f t="shared" si="13"/>
        <v>366020</v>
      </c>
      <c r="F97" s="75">
        <f t="shared" si="12"/>
        <v>87.720746108427264</v>
      </c>
      <c r="G97" s="29"/>
      <c r="H97" s="50"/>
      <c r="I97" s="83"/>
      <c r="J97" s="50"/>
    </row>
    <row r="98" spans="1:10">
      <c r="A98" s="29">
        <v>9</v>
      </c>
      <c r="B98" s="30" t="s">
        <v>153</v>
      </c>
      <c r="C98" s="31">
        <v>1480000</v>
      </c>
      <c r="D98" s="33">
        <v>1121832.8400000001</v>
      </c>
      <c r="E98" s="74">
        <f t="shared" si="13"/>
        <v>358167.15999999992</v>
      </c>
      <c r="F98" s="75">
        <f t="shared" si="12"/>
        <v>75.799516216216233</v>
      </c>
      <c r="G98" s="29"/>
      <c r="H98" s="50"/>
      <c r="I98" s="83"/>
      <c r="J98" s="50"/>
    </row>
    <row r="99" spans="1:10">
      <c r="A99" s="29">
        <v>10</v>
      </c>
      <c r="B99" s="30" t="s">
        <v>154</v>
      </c>
      <c r="C99" s="31">
        <v>15000</v>
      </c>
      <c r="D99" s="33">
        <v>15000</v>
      </c>
      <c r="E99" s="74">
        <f t="shared" si="13"/>
        <v>0</v>
      </c>
      <c r="F99" s="75">
        <f t="shared" si="12"/>
        <v>100</v>
      </c>
      <c r="G99" s="29"/>
      <c r="H99" s="50"/>
      <c r="I99" s="83"/>
      <c r="J99" s="50"/>
    </row>
    <row r="100" spans="1:10">
      <c r="A100" s="29">
        <v>11</v>
      </c>
      <c r="B100" s="30" t="s">
        <v>155</v>
      </c>
      <c r="C100" s="31">
        <v>35200</v>
      </c>
      <c r="D100" s="33">
        <v>35200</v>
      </c>
      <c r="E100" s="74">
        <f t="shared" si="13"/>
        <v>0</v>
      </c>
      <c r="F100" s="75">
        <f t="shared" si="12"/>
        <v>100</v>
      </c>
      <c r="G100" s="29"/>
      <c r="H100" s="50"/>
      <c r="I100" s="83"/>
      <c r="J100" s="50"/>
    </row>
    <row r="101" spans="1:10">
      <c r="A101" s="29">
        <v>12</v>
      </c>
      <c r="B101" s="30" t="s">
        <v>20</v>
      </c>
      <c r="C101" s="31">
        <v>90000</v>
      </c>
      <c r="D101" s="33">
        <v>89600</v>
      </c>
      <c r="E101" s="74">
        <f t="shared" si="13"/>
        <v>400</v>
      </c>
      <c r="F101" s="75">
        <f t="shared" si="12"/>
        <v>99.555555555555557</v>
      </c>
      <c r="G101" s="29"/>
      <c r="H101" s="50"/>
      <c r="I101" s="83"/>
      <c r="J101" s="50"/>
    </row>
    <row r="102" spans="1:10">
      <c r="A102" s="29">
        <v>13</v>
      </c>
      <c r="B102" s="30" t="s">
        <v>21</v>
      </c>
      <c r="C102" s="31">
        <v>10000</v>
      </c>
      <c r="D102" s="33">
        <v>3000</v>
      </c>
      <c r="E102" s="74">
        <f t="shared" si="13"/>
        <v>7000</v>
      </c>
      <c r="F102" s="75">
        <f t="shared" si="12"/>
        <v>30</v>
      </c>
      <c r="G102" s="29"/>
      <c r="H102" s="50"/>
      <c r="I102" s="83"/>
      <c r="J102" s="50"/>
    </row>
    <row r="103" spans="1:10">
      <c r="A103" s="29">
        <v>14</v>
      </c>
      <c r="B103" s="30" t="s">
        <v>22</v>
      </c>
      <c r="C103" s="31">
        <v>20000</v>
      </c>
      <c r="D103" s="33">
        <v>20000</v>
      </c>
      <c r="E103" s="74">
        <f t="shared" si="13"/>
        <v>0</v>
      </c>
      <c r="F103" s="75">
        <f t="shared" si="12"/>
        <v>100</v>
      </c>
      <c r="G103" s="29"/>
      <c r="H103" s="50"/>
      <c r="I103" s="83"/>
      <c r="J103" s="50"/>
    </row>
    <row r="104" spans="1:10">
      <c r="A104" s="29">
        <v>15</v>
      </c>
      <c r="B104" s="30" t="s">
        <v>23</v>
      </c>
      <c r="C104" s="31">
        <v>120000</v>
      </c>
      <c r="D104" s="33">
        <v>120000</v>
      </c>
      <c r="E104" s="74">
        <f t="shared" si="13"/>
        <v>0</v>
      </c>
      <c r="F104" s="75">
        <f t="shared" si="12"/>
        <v>100</v>
      </c>
      <c r="G104" s="29"/>
      <c r="H104" s="50"/>
      <c r="I104" s="83"/>
      <c r="J104" s="50"/>
    </row>
    <row r="105" spans="1:10">
      <c r="A105" s="29">
        <v>16</v>
      </c>
      <c r="B105" s="30" t="s">
        <v>24</v>
      </c>
      <c r="C105" s="31">
        <v>66000</v>
      </c>
      <c r="D105" s="33">
        <v>66000</v>
      </c>
      <c r="E105" s="74">
        <f t="shared" si="13"/>
        <v>0</v>
      </c>
      <c r="F105" s="75">
        <f t="shared" si="12"/>
        <v>100</v>
      </c>
      <c r="G105" s="29"/>
      <c r="H105" s="50"/>
      <c r="I105" s="83"/>
      <c r="J105" s="50"/>
    </row>
    <row r="106" spans="1:10">
      <c r="A106" s="29">
        <v>17</v>
      </c>
      <c r="B106" s="30" t="s">
        <v>25</v>
      </c>
      <c r="C106" s="31">
        <v>114000</v>
      </c>
      <c r="D106" s="52">
        <v>113520</v>
      </c>
      <c r="E106" s="74">
        <f t="shared" si="13"/>
        <v>480</v>
      </c>
      <c r="F106" s="75">
        <f t="shared" si="12"/>
        <v>99.578947368421055</v>
      </c>
      <c r="G106" s="29"/>
      <c r="H106" s="50"/>
      <c r="I106" s="83"/>
      <c r="J106" s="50"/>
    </row>
    <row r="107" spans="1:10">
      <c r="A107" s="29">
        <v>18</v>
      </c>
      <c r="B107" s="30" t="s">
        <v>156</v>
      </c>
      <c r="C107" s="31">
        <v>20000</v>
      </c>
      <c r="D107" s="33">
        <v>0</v>
      </c>
      <c r="E107" s="74">
        <f t="shared" si="13"/>
        <v>20000</v>
      </c>
      <c r="F107" s="75">
        <f t="shared" si="12"/>
        <v>0</v>
      </c>
      <c r="G107" s="29"/>
      <c r="H107" s="50"/>
      <c r="I107" s="83"/>
      <c r="J107" s="50"/>
    </row>
    <row r="108" spans="1:10">
      <c r="A108" s="29">
        <v>19</v>
      </c>
      <c r="B108" s="30" t="s">
        <v>157</v>
      </c>
      <c r="C108" s="31">
        <v>20000</v>
      </c>
      <c r="D108" s="33">
        <v>0</v>
      </c>
      <c r="E108" s="74">
        <f t="shared" si="13"/>
        <v>20000</v>
      </c>
      <c r="F108" s="75">
        <f t="shared" si="12"/>
        <v>0</v>
      </c>
      <c r="G108" s="29"/>
      <c r="H108" s="50"/>
      <c r="I108" s="83"/>
      <c r="J108" s="50"/>
    </row>
    <row r="109" spans="1:10">
      <c r="A109" s="29">
        <v>20</v>
      </c>
      <c r="B109" s="30" t="s">
        <v>158</v>
      </c>
      <c r="C109" s="31">
        <v>20000</v>
      </c>
      <c r="D109" s="33">
        <v>0</v>
      </c>
      <c r="E109" s="74">
        <f t="shared" si="13"/>
        <v>20000</v>
      </c>
      <c r="F109" s="75">
        <f t="shared" si="12"/>
        <v>0</v>
      </c>
      <c r="G109" s="29"/>
      <c r="H109" s="50"/>
      <c r="I109" s="83"/>
      <c r="J109" s="50"/>
    </row>
    <row r="110" spans="1:10">
      <c r="A110" s="29">
        <v>21</v>
      </c>
      <c r="B110" s="30" t="s">
        <v>159</v>
      </c>
      <c r="C110" s="31">
        <v>40000</v>
      </c>
      <c r="D110" s="33">
        <v>0</v>
      </c>
      <c r="E110" s="74">
        <f t="shared" si="13"/>
        <v>40000</v>
      </c>
      <c r="F110" s="75">
        <f t="shared" si="12"/>
        <v>0</v>
      </c>
      <c r="G110" s="29"/>
      <c r="H110" s="50"/>
      <c r="I110" s="83"/>
      <c r="J110" s="50"/>
    </row>
    <row r="111" spans="1:10">
      <c r="A111" s="29">
        <v>22</v>
      </c>
      <c r="B111" s="30" t="s">
        <v>160</v>
      </c>
      <c r="C111" s="31">
        <v>20000</v>
      </c>
      <c r="D111" s="33">
        <v>0</v>
      </c>
      <c r="E111" s="92">
        <f t="shared" si="13"/>
        <v>20000</v>
      </c>
      <c r="F111" s="76">
        <f t="shared" si="12"/>
        <v>0</v>
      </c>
      <c r="G111" s="29"/>
      <c r="H111" s="50"/>
      <c r="I111" s="83"/>
      <c r="J111" s="50"/>
    </row>
    <row r="112" spans="1:10">
      <c r="A112" s="15">
        <v>23</v>
      </c>
      <c r="B112" s="25" t="s">
        <v>189</v>
      </c>
      <c r="C112" s="26">
        <v>10000</v>
      </c>
      <c r="D112" s="27">
        <v>9450</v>
      </c>
      <c r="E112" s="74">
        <f t="shared" si="13"/>
        <v>550</v>
      </c>
      <c r="F112" s="75">
        <f t="shared" si="12"/>
        <v>94.5</v>
      </c>
      <c r="G112" s="15"/>
      <c r="H112" s="50"/>
      <c r="I112" s="83"/>
      <c r="J112" s="50"/>
    </row>
    <row r="113" spans="1:11">
      <c r="A113" s="29">
        <v>24</v>
      </c>
      <c r="B113" s="30" t="s">
        <v>164</v>
      </c>
      <c r="C113" s="31">
        <v>200000</v>
      </c>
      <c r="D113" s="33">
        <v>200000</v>
      </c>
      <c r="E113" s="74">
        <f t="shared" si="13"/>
        <v>0</v>
      </c>
      <c r="F113" s="75">
        <f t="shared" si="12"/>
        <v>100</v>
      </c>
      <c r="G113" s="29"/>
      <c r="H113" s="50"/>
      <c r="I113" s="83"/>
      <c r="J113" s="50"/>
    </row>
    <row r="114" spans="1:11">
      <c r="A114" s="112" t="s">
        <v>56</v>
      </c>
      <c r="B114" s="113"/>
      <c r="C114" s="37">
        <f>SUM(C90:C113)</f>
        <v>5397000</v>
      </c>
      <c r="D114" s="40">
        <f>SUM(D90:D113)</f>
        <v>4531932.84</v>
      </c>
      <c r="E114" s="74">
        <f>SUM(E90:E113)</f>
        <v>865067.15999999992</v>
      </c>
      <c r="F114" s="75">
        <f t="shared" si="12"/>
        <v>83.971332962757089</v>
      </c>
      <c r="G114" s="29"/>
      <c r="H114" s="50"/>
      <c r="I114" s="83"/>
      <c r="J114" s="50"/>
    </row>
    <row r="115" spans="1:11" s="96" customFormat="1" ht="22.5" customHeight="1">
      <c r="A115" s="109" t="s">
        <v>53</v>
      </c>
      <c r="B115" s="110"/>
      <c r="C115" s="110"/>
      <c r="D115" s="110"/>
      <c r="E115" s="110"/>
      <c r="F115" s="110"/>
      <c r="G115" s="111"/>
      <c r="H115" s="80"/>
      <c r="I115" s="80"/>
      <c r="J115" s="80"/>
      <c r="K115" s="80"/>
    </row>
    <row r="116" spans="1:11">
      <c r="A116" s="29">
        <v>1</v>
      </c>
      <c r="B116" s="30" t="s">
        <v>161</v>
      </c>
      <c r="C116" s="31">
        <v>50000</v>
      </c>
      <c r="D116" s="33">
        <v>42420</v>
      </c>
      <c r="E116" s="74">
        <f t="shared" ref="E116:E118" si="14">C116-D116</f>
        <v>7580</v>
      </c>
      <c r="F116" s="75">
        <f t="shared" si="12"/>
        <v>84.84</v>
      </c>
      <c r="G116" s="29"/>
      <c r="H116" s="50"/>
      <c r="I116" s="83"/>
      <c r="J116" s="50"/>
    </row>
    <row r="117" spans="1:11">
      <c r="A117" s="29">
        <v>2</v>
      </c>
      <c r="B117" s="30" t="s">
        <v>30</v>
      </c>
      <c r="C117" s="31">
        <v>20000</v>
      </c>
      <c r="D117" s="33">
        <v>20000</v>
      </c>
      <c r="E117" s="74">
        <f t="shared" si="14"/>
        <v>0</v>
      </c>
      <c r="F117" s="75">
        <f t="shared" si="12"/>
        <v>100</v>
      </c>
      <c r="G117" s="29"/>
      <c r="H117" s="50"/>
      <c r="I117" s="83"/>
      <c r="J117" s="50"/>
    </row>
    <row r="118" spans="1:11">
      <c r="A118" s="29">
        <v>3</v>
      </c>
      <c r="B118" s="30" t="s">
        <v>32</v>
      </c>
      <c r="C118" s="31">
        <v>20000</v>
      </c>
      <c r="D118" s="33">
        <v>0</v>
      </c>
      <c r="E118" s="74">
        <f t="shared" si="14"/>
        <v>20000</v>
      </c>
      <c r="F118" s="75">
        <f t="shared" si="12"/>
        <v>0</v>
      </c>
      <c r="G118" s="29"/>
      <c r="H118" s="50"/>
      <c r="I118" s="83"/>
      <c r="J118" s="50"/>
    </row>
    <row r="119" spans="1:11">
      <c r="A119" s="112" t="s">
        <v>56</v>
      </c>
      <c r="B119" s="113"/>
      <c r="C119" s="37">
        <f>SUM(C116:C118)</f>
        <v>90000</v>
      </c>
      <c r="D119" s="40">
        <f>SUM(D116:D118)</f>
        <v>62420</v>
      </c>
      <c r="E119" s="92">
        <f>SUM(E116:E118)</f>
        <v>27580</v>
      </c>
      <c r="F119" s="76">
        <f t="shared" si="12"/>
        <v>69.355555555555554</v>
      </c>
      <c r="G119" s="29"/>
      <c r="H119" s="50"/>
      <c r="I119" s="83"/>
      <c r="J119" s="50"/>
    </row>
    <row r="120" spans="1:11">
      <c r="A120" s="21"/>
      <c r="B120" s="21"/>
      <c r="C120" s="43"/>
      <c r="D120" s="87"/>
      <c r="E120" s="44"/>
      <c r="F120" s="88"/>
      <c r="G120" s="41"/>
      <c r="H120" s="50"/>
      <c r="I120" s="83"/>
      <c r="J120" s="50"/>
    </row>
    <row r="121" spans="1:11">
      <c r="A121" s="21"/>
      <c r="B121" s="21"/>
      <c r="C121" s="43"/>
      <c r="D121" s="87"/>
      <c r="E121" s="44"/>
      <c r="F121" s="88"/>
      <c r="G121" s="105">
        <v>24</v>
      </c>
      <c r="H121" s="50"/>
      <c r="I121" s="83"/>
      <c r="J121" s="50"/>
    </row>
    <row r="122" spans="1:11">
      <c r="A122" s="21"/>
      <c r="B122" s="21"/>
      <c r="C122" s="43"/>
      <c r="D122" s="87"/>
      <c r="E122" s="44"/>
      <c r="F122" s="88"/>
      <c r="G122" s="41"/>
      <c r="H122" s="50"/>
      <c r="I122" s="83"/>
      <c r="J122" s="50"/>
    </row>
    <row r="123" spans="1:11">
      <c r="A123" s="21"/>
      <c r="B123" s="21"/>
      <c r="C123" s="43"/>
      <c r="D123" s="87"/>
      <c r="E123" s="44"/>
      <c r="F123" s="88"/>
      <c r="G123" s="41"/>
      <c r="H123" s="50"/>
      <c r="I123" s="83"/>
      <c r="J123" s="50"/>
    </row>
    <row r="124" spans="1:11">
      <c r="A124" s="11" t="s">
        <v>194</v>
      </c>
      <c r="B124" s="11" t="s">
        <v>137</v>
      </c>
      <c r="C124" s="12" t="s">
        <v>44</v>
      </c>
      <c r="D124" s="12" t="s">
        <v>41</v>
      </c>
      <c r="E124" s="12" t="s">
        <v>183</v>
      </c>
      <c r="F124" s="72" t="s">
        <v>134</v>
      </c>
      <c r="G124" s="11" t="s">
        <v>42</v>
      </c>
      <c r="H124" s="50"/>
      <c r="I124" s="83"/>
      <c r="J124" s="50"/>
    </row>
    <row r="125" spans="1:11">
      <c r="A125" s="35" t="s">
        <v>195</v>
      </c>
      <c r="B125" s="15"/>
      <c r="C125" s="14" t="s">
        <v>45</v>
      </c>
      <c r="D125" s="14" t="s">
        <v>40</v>
      </c>
      <c r="E125" s="14" t="s">
        <v>40</v>
      </c>
      <c r="F125" s="73" t="s">
        <v>184</v>
      </c>
      <c r="G125" s="15"/>
      <c r="H125" s="50"/>
      <c r="I125" s="83"/>
      <c r="J125" s="50"/>
    </row>
    <row r="126" spans="1:11">
      <c r="A126" s="109" t="s">
        <v>54</v>
      </c>
      <c r="B126" s="110"/>
      <c r="C126" s="110"/>
      <c r="D126" s="110"/>
      <c r="E126" s="110"/>
      <c r="F126" s="110"/>
      <c r="G126" s="111"/>
      <c r="H126" s="84"/>
      <c r="I126" s="83"/>
      <c r="J126" s="50"/>
    </row>
    <row r="127" spans="1:11">
      <c r="A127" s="29">
        <v>1</v>
      </c>
      <c r="B127" s="30" t="s">
        <v>31</v>
      </c>
      <c r="C127" s="31">
        <v>30000</v>
      </c>
      <c r="D127" s="27">
        <v>10000</v>
      </c>
      <c r="E127" s="74">
        <f t="shared" ref="E127:E129" si="15">C127-D127</f>
        <v>20000</v>
      </c>
      <c r="F127" s="75">
        <f t="shared" si="12"/>
        <v>33.333333333333336</v>
      </c>
      <c r="G127" s="15"/>
      <c r="H127" s="84"/>
      <c r="I127" s="83"/>
      <c r="J127" s="50"/>
    </row>
    <row r="128" spans="1:11">
      <c r="A128" s="24">
        <v>2</v>
      </c>
      <c r="B128" s="47" t="s">
        <v>162</v>
      </c>
      <c r="C128" s="22">
        <v>50000</v>
      </c>
      <c r="D128" s="27">
        <v>22700</v>
      </c>
      <c r="E128" s="74">
        <f t="shared" si="15"/>
        <v>27300</v>
      </c>
      <c r="F128" s="75">
        <f t="shared" si="12"/>
        <v>45.4</v>
      </c>
      <c r="G128" s="15"/>
      <c r="H128" s="84"/>
      <c r="I128" s="83"/>
      <c r="J128" s="50"/>
    </row>
    <row r="129" spans="1:10">
      <c r="A129" s="29">
        <v>3</v>
      </c>
      <c r="B129" s="30" t="s">
        <v>163</v>
      </c>
      <c r="C129" s="31">
        <v>50000</v>
      </c>
      <c r="D129" s="33">
        <v>0</v>
      </c>
      <c r="E129" s="74">
        <f t="shared" si="15"/>
        <v>50000</v>
      </c>
      <c r="F129" s="75">
        <f t="shared" si="12"/>
        <v>0</v>
      </c>
      <c r="G129" s="29"/>
      <c r="H129" s="50"/>
      <c r="I129" s="83"/>
      <c r="J129" s="50"/>
    </row>
    <row r="130" spans="1:10">
      <c r="A130" s="114" t="s">
        <v>56</v>
      </c>
      <c r="B130" s="115"/>
      <c r="C130" s="97">
        <f>SUM(C127:C129)</f>
        <v>130000</v>
      </c>
      <c r="D130" s="102">
        <f>SUM(D127:D129)</f>
        <v>32700</v>
      </c>
      <c r="E130" s="93">
        <f>SUM(E127:E129)</f>
        <v>97300</v>
      </c>
      <c r="F130" s="94">
        <f t="shared" si="12"/>
        <v>25.153846153846153</v>
      </c>
      <c r="G130" s="19"/>
      <c r="H130" s="50"/>
      <c r="I130" s="83"/>
      <c r="J130" s="50"/>
    </row>
    <row r="131" spans="1:10" ht="19.5" customHeight="1">
      <c r="A131" s="109" t="s">
        <v>55</v>
      </c>
      <c r="B131" s="110"/>
      <c r="C131" s="110"/>
      <c r="D131" s="110"/>
      <c r="E131" s="110"/>
      <c r="F131" s="110"/>
      <c r="G131" s="111"/>
      <c r="H131" s="84"/>
      <c r="I131" s="83"/>
      <c r="J131" s="50"/>
    </row>
    <row r="132" spans="1:10" ht="26.25" customHeight="1">
      <c r="A132" s="15">
        <v>1</v>
      </c>
      <c r="B132" s="25" t="s">
        <v>165</v>
      </c>
      <c r="C132" s="26">
        <v>20000</v>
      </c>
      <c r="D132" s="27">
        <v>14400</v>
      </c>
      <c r="E132" s="74">
        <f t="shared" ref="E132:E144" si="16">C132-D132</f>
        <v>5600</v>
      </c>
      <c r="F132" s="75">
        <f t="shared" si="12"/>
        <v>72</v>
      </c>
      <c r="G132" s="15"/>
      <c r="H132" s="50"/>
      <c r="I132" s="83">
        <v>11400</v>
      </c>
      <c r="J132" s="50"/>
    </row>
    <row r="133" spans="1:10" ht="26.25" customHeight="1">
      <c r="A133" s="29">
        <v>2</v>
      </c>
      <c r="B133" s="30" t="s">
        <v>167</v>
      </c>
      <c r="C133" s="31">
        <v>20000</v>
      </c>
      <c r="D133" s="33">
        <v>0</v>
      </c>
      <c r="E133" s="74">
        <f t="shared" si="16"/>
        <v>20000</v>
      </c>
      <c r="F133" s="75">
        <f t="shared" si="12"/>
        <v>0</v>
      </c>
      <c r="G133" s="29"/>
      <c r="H133" s="50"/>
      <c r="I133" s="83"/>
      <c r="J133" s="50"/>
    </row>
    <row r="134" spans="1:10">
      <c r="A134" s="29">
        <v>3</v>
      </c>
      <c r="B134" s="30" t="s">
        <v>34</v>
      </c>
      <c r="C134" s="31">
        <v>350000</v>
      </c>
      <c r="D134" s="33">
        <v>350000</v>
      </c>
      <c r="E134" s="74">
        <f t="shared" si="16"/>
        <v>0</v>
      </c>
      <c r="F134" s="75">
        <f t="shared" si="12"/>
        <v>100</v>
      </c>
      <c r="G134" s="29"/>
      <c r="H134" s="50"/>
      <c r="I134" s="83">
        <v>16560</v>
      </c>
      <c r="J134" s="50"/>
    </row>
    <row r="135" spans="1:10">
      <c r="A135" s="29">
        <v>4</v>
      </c>
      <c r="B135" s="30" t="s">
        <v>166</v>
      </c>
      <c r="C135" s="31">
        <v>216000</v>
      </c>
      <c r="D135" s="33">
        <v>198000</v>
      </c>
      <c r="E135" s="74">
        <f t="shared" si="16"/>
        <v>18000</v>
      </c>
      <c r="F135" s="75">
        <f t="shared" si="12"/>
        <v>91.666666666666671</v>
      </c>
      <c r="G135" s="29"/>
      <c r="H135" s="50"/>
      <c r="I135" s="83">
        <v>2040</v>
      </c>
      <c r="J135" s="50"/>
    </row>
    <row r="136" spans="1:10">
      <c r="A136" s="29">
        <v>5</v>
      </c>
      <c r="B136" s="30" t="s">
        <v>168</v>
      </c>
      <c r="C136" s="31">
        <v>50000</v>
      </c>
      <c r="D136" s="31">
        <v>0</v>
      </c>
      <c r="E136" s="74">
        <f t="shared" si="16"/>
        <v>50000</v>
      </c>
      <c r="F136" s="75">
        <f t="shared" si="12"/>
        <v>0</v>
      </c>
      <c r="G136" s="29"/>
      <c r="H136" s="50"/>
      <c r="I136" s="83"/>
      <c r="J136" s="50"/>
    </row>
    <row r="137" spans="1:10">
      <c r="A137" s="29">
        <v>6</v>
      </c>
      <c r="B137" s="30" t="s">
        <v>169</v>
      </c>
      <c r="C137" s="31">
        <v>50000</v>
      </c>
      <c r="D137" s="33">
        <v>0</v>
      </c>
      <c r="E137" s="74">
        <f t="shared" si="16"/>
        <v>50000</v>
      </c>
      <c r="F137" s="75">
        <f t="shared" si="12"/>
        <v>0</v>
      </c>
      <c r="G137" s="29"/>
      <c r="H137" s="50"/>
      <c r="I137" s="83"/>
      <c r="J137" s="84"/>
    </row>
    <row r="138" spans="1:10">
      <c r="A138" s="29">
        <v>7</v>
      </c>
      <c r="B138" s="30" t="s">
        <v>38</v>
      </c>
      <c r="C138" s="31">
        <v>20000</v>
      </c>
      <c r="D138" s="33">
        <v>0</v>
      </c>
      <c r="E138" s="74">
        <f t="shared" si="16"/>
        <v>20000</v>
      </c>
      <c r="F138" s="75">
        <f t="shared" si="12"/>
        <v>0</v>
      </c>
      <c r="G138" s="29"/>
      <c r="H138" s="50"/>
      <c r="I138" s="83"/>
      <c r="J138" s="50"/>
    </row>
    <row r="139" spans="1:10">
      <c r="A139" s="29">
        <v>8</v>
      </c>
      <c r="B139" s="30" t="s">
        <v>170</v>
      </c>
      <c r="C139" s="31">
        <v>15000</v>
      </c>
      <c r="D139" s="33">
        <v>0</v>
      </c>
      <c r="E139" s="74">
        <f t="shared" si="16"/>
        <v>15000</v>
      </c>
      <c r="F139" s="75">
        <f t="shared" si="12"/>
        <v>0</v>
      </c>
      <c r="G139" s="29"/>
      <c r="H139" s="50"/>
      <c r="I139" s="83"/>
      <c r="J139" s="50"/>
    </row>
    <row r="140" spans="1:10">
      <c r="A140" s="29">
        <v>9</v>
      </c>
      <c r="B140" s="30" t="s">
        <v>190</v>
      </c>
      <c r="C140" s="31">
        <v>60000</v>
      </c>
      <c r="D140" s="33">
        <v>60000</v>
      </c>
      <c r="E140" s="74">
        <f t="shared" si="16"/>
        <v>0</v>
      </c>
      <c r="F140" s="75">
        <f t="shared" si="12"/>
        <v>100</v>
      </c>
      <c r="G140" s="29"/>
      <c r="H140" s="50"/>
      <c r="I140" s="83"/>
      <c r="J140" s="50"/>
    </row>
    <row r="141" spans="1:10">
      <c r="A141" s="29">
        <v>10</v>
      </c>
      <c r="B141" s="30" t="s">
        <v>171</v>
      </c>
      <c r="C141" s="31">
        <v>300000</v>
      </c>
      <c r="D141" s="33">
        <v>300000</v>
      </c>
      <c r="E141" s="74">
        <f t="shared" si="16"/>
        <v>0</v>
      </c>
      <c r="F141" s="75">
        <f t="shared" si="12"/>
        <v>100</v>
      </c>
      <c r="G141" s="29"/>
      <c r="H141" s="50"/>
      <c r="I141" s="83"/>
      <c r="J141" s="50"/>
    </row>
    <row r="142" spans="1:10">
      <c r="A142" s="29">
        <v>11</v>
      </c>
      <c r="B142" s="30" t="s">
        <v>191</v>
      </c>
      <c r="C142" s="31">
        <v>100000</v>
      </c>
      <c r="D142" s="33">
        <v>100000</v>
      </c>
      <c r="E142" s="74">
        <f t="shared" si="16"/>
        <v>0</v>
      </c>
      <c r="F142" s="75">
        <f t="shared" si="12"/>
        <v>100</v>
      </c>
      <c r="G142" s="29"/>
      <c r="H142" s="50"/>
      <c r="I142" s="83"/>
      <c r="J142" s="50"/>
    </row>
    <row r="143" spans="1:10">
      <c r="A143" s="29"/>
      <c r="B143" s="39" t="s">
        <v>56</v>
      </c>
      <c r="C143" s="37">
        <f>SUM(C132:C142)</f>
        <v>1201000</v>
      </c>
      <c r="D143" s="40">
        <f>SUM(D132:D142)</f>
        <v>1022400</v>
      </c>
      <c r="E143" s="74">
        <f>SUM(E132:E142)</f>
        <v>178600</v>
      </c>
      <c r="F143" s="75">
        <f t="shared" si="12"/>
        <v>85.129059117402164</v>
      </c>
      <c r="G143" s="29"/>
    </row>
    <row r="144" spans="1:10" ht="27.75" customHeight="1">
      <c r="A144" s="29"/>
      <c r="B144" s="39" t="s">
        <v>197</v>
      </c>
      <c r="C144" s="37">
        <f>SUM(C54,C73,C88,C114,C119,C130,C143)</f>
        <v>16139469</v>
      </c>
      <c r="D144" s="37">
        <f>SUM(D54,D73,D88,D114,D119,D130,D143)</f>
        <v>13234122.84</v>
      </c>
      <c r="E144" s="74">
        <f t="shared" si="16"/>
        <v>2905346.16</v>
      </c>
      <c r="F144" s="98">
        <f t="shared" si="12"/>
        <v>81.998502181205595</v>
      </c>
      <c r="G144" s="29"/>
    </row>
    <row r="145" spans="1:7" s="1" customFormat="1" ht="20.25" hidden="1">
      <c r="A145" s="56"/>
      <c r="B145" s="57" t="s">
        <v>58</v>
      </c>
      <c r="C145" s="58" t="e">
        <f>SUM(C144*100/#REF!)</f>
        <v>#REF!</v>
      </c>
      <c r="D145" s="59" t="e">
        <f>D144*100/#REF!</f>
        <v>#REF!</v>
      </c>
      <c r="E145" s="99"/>
      <c r="F145" s="75"/>
      <c r="G145" s="56"/>
    </row>
    <row r="152" spans="1:7">
      <c r="B152" s="100"/>
      <c r="C152" s="101"/>
    </row>
  </sheetData>
  <mergeCells count="24">
    <mergeCell ref="A85:G85"/>
    <mergeCell ref="A130:B130"/>
    <mergeCell ref="A119:B119"/>
    <mergeCell ref="A131:G131"/>
    <mergeCell ref="A88:B88"/>
    <mergeCell ref="A89:G89"/>
    <mergeCell ref="A114:B114"/>
    <mergeCell ref="A115:G115"/>
    <mergeCell ref="A126:G126"/>
    <mergeCell ref="A4:G4"/>
    <mergeCell ref="A73:B73"/>
    <mergeCell ref="A74:G74"/>
    <mergeCell ref="A75:G75"/>
    <mergeCell ref="A79:B79"/>
    <mergeCell ref="A55:G55"/>
    <mergeCell ref="A44:G44"/>
    <mergeCell ref="A8:G8"/>
    <mergeCell ref="A9:G9"/>
    <mergeCell ref="A16:B16"/>
    <mergeCell ref="A17:G17"/>
    <mergeCell ref="A26:B26"/>
    <mergeCell ref="A29:B29"/>
    <mergeCell ref="A27:G27"/>
    <mergeCell ref="A54:B54"/>
  </mergeCells>
  <pageMargins left="0.43307086614173229" right="0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76"/>
  <sheetViews>
    <sheetView topLeftCell="A145" workbookViewId="0">
      <selection activeCell="B149" sqref="B149"/>
    </sheetView>
  </sheetViews>
  <sheetFormatPr defaultRowHeight="20.25"/>
  <cols>
    <col min="1" max="1" width="6.375" style="1" customWidth="1"/>
    <col min="2" max="2" width="38" style="1" customWidth="1"/>
    <col min="3" max="3" width="14.625" style="1" customWidth="1"/>
    <col min="4" max="4" width="14.125" style="1" customWidth="1"/>
    <col min="5" max="5" width="13.375" style="1" customWidth="1"/>
    <col min="6" max="16384" width="9" style="1"/>
  </cols>
  <sheetData>
    <row r="1" spans="1:5">
      <c r="E1" s="2">
        <v>26</v>
      </c>
    </row>
    <row r="2" spans="1:5" ht="9" customHeight="1"/>
    <row r="3" spans="1:5">
      <c r="A3" s="71" t="s">
        <v>133</v>
      </c>
    </row>
    <row r="4" spans="1:5" ht="12" customHeight="1">
      <c r="A4" s="3"/>
      <c r="B4" s="3"/>
      <c r="C4" s="4"/>
      <c r="D4" s="5"/>
      <c r="E4" s="6"/>
    </row>
    <row r="5" spans="1:5">
      <c r="A5" s="3"/>
      <c r="B5" s="116" t="s">
        <v>104</v>
      </c>
      <c r="C5" s="116"/>
      <c r="D5" s="5"/>
      <c r="E5" s="6"/>
    </row>
    <row r="6" spans="1:5" ht="11.25" customHeight="1">
      <c r="A6" s="7"/>
      <c r="B6" s="7"/>
      <c r="C6" s="8"/>
      <c r="D6" s="9"/>
      <c r="E6" s="10"/>
    </row>
    <row r="7" spans="1:5">
      <c r="A7" s="11" t="s">
        <v>0</v>
      </c>
      <c r="B7" s="11" t="s">
        <v>105</v>
      </c>
      <c r="C7" s="12" t="s">
        <v>44</v>
      </c>
      <c r="D7" s="12" t="s">
        <v>41</v>
      </c>
      <c r="E7" s="11" t="s">
        <v>42</v>
      </c>
    </row>
    <row r="8" spans="1:5">
      <c r="A8" s="13"/>
      <c r="B8" s="13"/>
      <c r="C8" s="14" t="s">
        <v>45</v>
      </c>
      <c r="D8" s="14" t="s">
        <v>40</v>
      </c>
      <c r="E8" s="15"/>
    </row>
    <row r="9" spans="1:5">
      <c r="A9" s="11"/>
      <c r="B9" s="16" t="s">
        <v>106</v>
      </c>
      <c r="C9" s="17"/>
      <c r="D9" s="18"/>
      <c r="E9" s="19"/>
    </row>
    <row r="10" spans="1:5">
      <c r="A10" s="20"/>
      <c r="B10" s="21" t="s">
        <v>65</v>
      </c>
      <c r="C10" s="22"/>
      <c r="D10" s="23"/>
      <c r="E10" s="24"/>
    </row>
    <row r="11" spans="1:5">
      <c r="A11" s="15">
        <v>1</v>
      </c>
      <c r="B11" s="25" t="s">
        <v>66</v>
      </c>
      <c r="C11" s="26">
        <v>300000</v>
      </c>
      <c r="D11" s="27">
        <v>276955</v>
      </c>
      <c r="E11" s="28"/>
    </row>
    <row r="12" spans="1:5">
      <c r="A12" s="29">
        <v>2</v>
      </c>
      <c r="B12" s="30" t="s">
        <v>47</v>
      </c>
      <c r="C12" s="31">
        <v>300000</v>
      </c>
      <c r="D12" s="23">
        <v>299000</v>
      </c>
      <c r="E12" s="32"/>
    </row>
    <row r="13" spans="1:5">
      <c r="A13" s="15">
        <v>3</v>
      </c>
      <c r="B13" s="30" t="s">
        <v>67</v>
      </c>
      <c r="C13" s="31">
        <v>300000</v>
      </c>
      <c r="D13" s="33">
        <v>285245</v>
      </c>
      <c r="E13" s="34"/>
    </row>
    <row r="14" spans="1:5">
      <c r="A14" s="29">
        <v>4</v>
      </c>
      <c r="B14" s="30" t="s">
        <v>68</v>
      </c>
      <c r="C14" s="31">
        <v>660000</v>
      </c>
      <c r="D14" s="23">
        <v>498360</v>
      </c>
      <c r="E14" s="32"/>
    </row>
    <row r="15" spans="1:5">
      <c r="A15" s="15">
        <v>5</v>
      </c>
      <c r="B15" s="30" t="s">
        <v>69</v>
      </c>
      <c r="C15" s="31">
        <v>300000</v>
      </c>
      <c r="D15" s="33">
        <v>256389</v>
      </c>
      <c r="E15" s="34"/>
    </row>
    <row r="16" spans="1:5">
      <c r="A16" s="29">
        <v>6</v>
      </c>
      <c r="B16" s="30" t="s">
        <v>70</v>
      </c>
      <c r="C16" s="31">
        <v>400000</v>
      </c>
      <c r="D16" s="23">
        <v>374109</v>
      </c>
      <c r="E16" s="32"/>
    </row>
    <row r="17" spans="1:5">
      <c r="A17" s="15">
        <v>7</v>
      </c>
      <c r="B17" s="30" t="s">
        <v>71</v>
      </c>
      <c r="C17" s="31">
        <v>100000</v>
      </c>
      <c r="D17" s="33">
        <v>99000</v>
      </c>
      <c r="E17" s="34"/>
    </row>
    <row r="18" spans="1:5">
      <c r="A18" s="29">
        <v>8</v>
      </c>
      <c r="B18" s="30" t="s">
        <v>3</v>
      </c>
      <c r="C18" s="31">
        <v>100000</v>
      </c>
      <c r="D18" s="33">
        <v>99980</v>
      </c>
      <c r="E18" s="34"/>
    </row>
    <row r="19" spans="1:5">
      <c r="A19" s="29">
        <v>9</v>
      </c>
      <c r="B19" s="30" t="s">
        <v>72</v>
      </c>
      <c r="C19" s="31">
        <v>400000</v>
      </c>
      <c r="D19" s="14">
        <v>0</v>
      </c>
      <c r="E19" s="35"/>
    </row>
    <row r="20" spans="1:5">
      <c r="A20" s="29"/>
      <c r="B20" s="36" t="s">
        <v>56</v>
      </c>
      <c r="C20" s="37">
        <f>SUM(C11:C19)</f>
        <v>2860000</v>
      </c>
      <c r="D20" s="38">
        <f>SUM(D11:D19)</f>
        <v>2189038</v>
      </c>
      <c r="E20" s="38"/>
    </row>
    <row r="21" spans="1:5">
      <c r="A21" s="15"/>
      <c r="B21" s="35" t="s">
        <v>73</v>
      </c>
      <c r="C21" s="26"/>
      <c r="D21" s="27"/>
      <c r="E21" s="35"/>
    </row>
    <row r="22" spans="1:5">
      <c r="A22" s="29">
        <v>10</v>
      </c>
      <c r="B22" s="30" t="s">
        <v>47</v>
      </c>
      <c r="C22" s="31">
        <v>250000</v>
      </c>
      <c r="D22" s="33">
        <v>249000</v>
      </c>
      <c r="E22" s="35"/>
    </row>
    <row r="23" spans="1:5">
      <c r="A23" s="29">
        <v>11</v>
      </c>
      <c r="B23" s="30" t="s">
        <v>67</v>
      </c>
      <c r="C23" s="31">
        <v>250000</v>
      </c>
      <c r="D23" s="33">
        <v>228690</v>
      </c>
      <c r="E23" s="35"/>
    </row>
    <row r="24" spans="1:5">
      <c r="A24" s="29">
        <v>12</v>
      </c>
      <c r="B24" s="30" t="s">
        <v>74</v>
      </c>
      <c r="C24" s="31">
        <v>435000</v>
      </c>
      <c r="D24" s="33">
        <v>390130</v>
      </c>
      <c r="E24" s="35"/>
    </row>
    <row r="25" spans="1:5">
      <c r="A25" s="29">
        <v>13</v>
      </c>
      <c r="B25" s="30" t="s">
        <v>77</v>
      </c>
      <c r="C25" s="31">
        <v>100000</v>
      </c>
      <c r="D25" s="33">
        <v>99000</v>
      </c>
      <c r="E25" s="35"/>
    </row>
    <row r="26" spans="1:5">
      <c r="A26" s="29">
        <v>14</v>
      </c>
      <c r="B26" s="30" t="s">
        <v>46</v>
      </c>
      <c r="C26" s="31">
        <v>100000</v>
      </c>
      <c r="D26" s="33">
        <v>99000</v>
      </c>
      <c r="E26" s="35"/>
    </row>
    <row r="27" spans="1:5">
      <c r="A27" s="29">
        <v>15</v>
      </c>
      <c r="B27" s="30" t="s">
        <v>71</v>
      </c>
      <c r="C27" s="31">
        <v>100000</v>
      </c>
      <c r="D27" s="33">
        <v>99000</v>
      </c>
      <c r="E27" s="35"/>
    </row>
    <row r="28" spans="1:5">
      <c r="A28" s="29">
        <v>16</v>
      </c>
      <c r="B28" s="30" t="s">
        <v>78</v>
      </c>
      <c r="C28" s="31">
        <v>100000</v>
      </c>
      <c r="D28" s="33">
        <v>99000</v>
      </c>
      <c r="E28" s="35"/>
    </row>
    <row r="29" spans="1:5">
      <c r="A29" s="29">
        <v>17</v>
      </c>
      <c r="B29" s="30" t="s">
        <v>78</v>
      </c>
      <c r="C29" s="31">
        <v>100000</v>
      </c>
      <c r="D29" s="33">
        <v>99000</v>
      </c>
      <c r="E29" s="35"/>
    </row>
    <row r="30" spans="1:5">
      <c r="A30" s="29">
        <v>18</v>
      </c>
      <c r="B30" s="30" t="s">
        <v>83</v>
      </c>
      <c r="C30" s="31">
        <v>100000</v>
      </c>
      <c r="D30" s="33">
        <v>99000</v>
      </c>
      <c r="E30" s="35"/>
    </row>
    <row r="31" spans="1:5">
      <c r="A31" s="29">
        <v>19</v>
      </c>
      <c r="B31" s="30" t="s">
        <v>79</v>
      </c>
      <c r="C31" s="31">
        <v>100000</v>
      </c>
      <c r="D31" s="33">
        <v>99000</v>
      </c>
      <c r="E31" s="35"/>
    </row>
    <row r="32" spans="1:5">
      <c r="A32" s="29">
        <v>20</v>
      </c>
      <c r="B32" s="30" t="s">
        <v>80</v>
      </c>
      <c r="C32" s="31">
        <v>100000</v>
      </c>
      <c r="D32" s="33">
        <v>99000</v>
      </c>
      <c r="E32" s="29"/>
    </row>
    <row r="33" spans="1:5">
      <c r="A33" s="29">
        <v>21</v>
      </c>
      <c r="B33" s="30" t="s">
        <v>81</v>
      </c>
      <c r="C33" s="31">
        <v>100000</v>
      </c>
      <c r="D33" s="33">
        <v>99000</v>
      </c>
      <c r="E33" s="29"/>
    </row>
    <row r="34" spans="1:5">
      <c r="A34" s="29">
        <v>22</v>
      </c>
      <c r="B34" s="30" t="s">
        <v>82</v>
      </c>
      <c r="C34" s="31">
        <v>100000</v>
      </c>
      <c r="D34" s="33">
        <v>99000</v>
      </c>
      <c r="E34" s="29"/>
    </row>
    <row r="35" spans="1:5">
      <c r="A35" s="29">
        <v>23</v>
      </c>
      <c r="B35" s="30" t="s">
        <v>82</v>
      </c>
      <c r="C35" s="31">
        <v>100000</v>
      </c>
      <c r="D35" s="33">
        <v>90000</v>
      </c>
      <c r="E35" s="29"/>
    </row>
    <row r="36" spans="1:5">
      <c r="A36" s="29">
        <v>24</v>
      </c>
      <c r="B36" s="30" t="s">
        <v>84</v>
      </c>
      <c r="C36" s="31">
        <v>100000</v>
      </c>
      <c r="D36" s="33">
        <v>99000</v>
      </c>
      <c r="E36" s="29"/>
    </row>
    <row r="37" spans="1:5">
      <c r="A37" s="29"/>
      <c r="B37" s="39" t="s">
        <v>56</v>
      </c>
      <c r="C37" s="37">
        <f>SUM(C22:C36)</f>
        <v>2135000</v>
      </c>
      <c r="D37" s="40">
        <f>SUM(D22:D36)</f>
        <v>2046820</v>
      </c>
      <c r="E37" s="38"/>
    </row>
    <row r="38" spans="1:5">
      <c r="A38" s="41"/>
      <c r="B38" s="42"/>
      <c r="C38" s="43"/>
      <c r="D38" s="44"/>
      <c r="E38" s="61">
        <v>27</v>
      </c>
    </row>
    <row r="39" spans="1:5">
      <c r="A39" s="41"/>
      <c r="B39" s="42"/>
      <c r="C39" s="43"/>
      <c r="D39" s="44"/>
      <c r="E39" s="41"/>
    </row>
    <row r="40" spans="1:5">
      <c r="A40" s="11" t="s">
        <v>0</v>
      </c>
      <c r="B40" s="11" t="s">
        <v>64</v>
      </c>
      <c r="C40" s="12" t="s">
        <v>44</v>
      </c>
      <c r="D40" s="12" t="s">
        <v>41</v>
      </c>
      <c r="E40" s="11" t="s">
        <v>42</v>
      </c>
    </row>
    <row r="41" spans="1:5">
      <c r="A41" s="13"/>
      <c r="B41" s="13"/>
      <c r="C41" s="14" t="s">
        <v>45</v>
      </c>
      <c r="D41" s="14" t="s">
        <v>40</v>
      </c>
      <c r="E41" s="15"/>
    </row>
    <row r="42" spans="1:5">
      <c r="A42" s="13"/>
      <c r="B42" s="45" t="s">
        <v>49</v>
      </c>
      <c r="C42" s="14"/>
      <c r="D42" s="14"/>
      <c r="E42" s="28"/>
    </row>
    <row r="43" spans="1:5">
      <c r="A43" s="15">
        <v>1</v>
      </c>
      <c r="B43" s="25" t="s">
        <v>86</v>
      </c>
      <c r="C43" s="26">
        <v>400000</v>
      </c>
      <c r="D43" s="14">
        <v>400000</v>
      </c>
      <c r="E43" s="28"/>
    </row>
    <row r="44" spans="1:5">
      <c r="A44" s="29">
        <v>2</v>
      </c>
      <c r="B44" s="25" t="s">
        <v>87</v>
      </c>
      <c r="C44" s="31">
        <v>300000</v>
      </c>
      <c r="D44" s="14" t="s">
        <v>85</v>
      </c>
      <c r="E44" s="32"/>
    </row>
    <row r="45" spans="1:5">
      <c r="A45" s="15">
        <v>3</v>
      </c>
      <c r="B45" s="25" t="s">
        <v>47</v>
      </c>
      <c r="C45" s="31">
        <v>400000</v>
      </c>
      <c r="D45" s="14" t="s">
        <v>85</v>
      </c>
      <c r="E45" s="34"/>
    </row>
    <row r="46" spans="1:5">
      <c r="A46" s="29">
        <v>4</v>
      </c>
      <c r="B46" s="25" t="s">
        <v>67</v>
      </c>
      <c r="C46" s="31">
        <v>400000</v>
      </c>
      <c r="D46" s="14">
        <v>400000</v>
      </c>
      <c r="E46" s="32"/>
    </row>
    <row r="47" spans="1:5">
      <c r="A47" s="15">
        <v>5</v>
      </c>
      <c r="B47" s="25" t="s">
        <v>74</v>
      </c>
      <c r="C47" s="31">
        <v>400000</v>
      </c>
      <c r="D47" s="14" t="s">
        <v>85</v>
      </c>
      <c r="E47" s="34"/>
    </row>
    <row r="48" spans="1:5">
      <c r="A48" s="29">
        <v>6</v>
      </c>
      <c r="B48" s="25" t="s">
        <v>75</v>
      </c>
      <c r="C48" s="31">
        <v>400000</v>
      </c>
      <c r="D48" s="14">
        <v>400000</v>
      </c>
      <c r="E48" s="34"/>
    </row>
    <row r="49" spans="1:5">
      <c r="A49" s="15">
        <v>7</v>
      </c>
      <c r="B49" s="25" t="s">
        <v>76</v>
      </c>
      <c r="C49" s="31">
        <v>400000</v>
      </c>
      <c r="D49" s="14">
        <v>400000</v>
      </c>
      <c r="E49" s="34"/>
    </row>
    <row r="50" spans="1:5">
      <c r="A50" s="29">
        <v>8</v>
      </c>
      <c r="B50" s="25" t="s">
        <v>1</v>
      </c>
      <c r="C50" s="33">
        <v>400000</v>
      </c>
      <c r="D50" s="14" t="s">
        <v>85</v>
      </c>
      <c r="E50" s="34"/>
    </row>
    <row r="51" spans="1:5">
      <c r="A51" s="15">
        <v>9</v>
      </c>
      <c r="B51" s="25" t="s">
        <v>2</v>
      </c>
      <c r="C51" s="31">
        <v>500000</v>
      </c>
      <c r="D51" s="14">
        <v>500000</v>
      </c>
      <c r="E51" s="34"/>
    </row>
    <row r="52" spans="1:5">
      <c r="A52" s="15">
        <v>10</v>
      </c>
      <c r="B52" s="25" t="s">
        <v>98</v>
      </c>
      <c r="C52" s="33">
        <v>1043205</v>
      </c>
      <c r="D52" s="14">
        <v>1042000</v>
      </c>
      <c r="E52" s="34"/>
    </row>
    <row r="53" spans="1:5">
      <c r="A53" s="15">
        <v>11</v>
      </c>
      <c r="B53" s="25" t="s">
        <v>99</v>
      </c>
      <c r="C53" s="33">
        <v>1107000</v>
      </c>
      <c r="D53" s="14">
        <v>1104000</v>
      </c>
      <c r="E53" s="34"/>
    </row>
    <row r="54" spans="1:5">
      <c r="A54" s="15">
        <v>12</v>
      </c>
      <c r="B54" s="25" t="s">
        <v>100</v>
      </c>
      <c r="C54" s="33">
        <v>2394000</v>
      </c>
      <c r="D54" s="14">
        <v>2386000</v>
      </c>
      <c r="E54" s="34"/>
    </row>
    <row r="55" spans="1:5">
      <c r="A55" s="15">
        <v>13</v>
      </c>
      <c r="B55" s="25" t="s">
        <v>101</v>
      </c>
      <c r="C55" s="33">
        <v>2394000</v>
      </c>
      <c r="D55" s="14">
        <v>2382000</v>
      </c>
      <c r="E55" s="34"/>
    </row>
    <row r="56" spans="1:5">
      <c r="A56" s="15">
        <v>14</v>
      </c>
      <c r="B56" s="25" t="s">
        <v>102</v>
      </c>
      <c r="C56" s="33">
        <v>2394000</v>
      </c>
      <c r="D56" s="14" t="s">
        <v>85</v>
      </c>
      <c r="E56" s="34"/>
    </row>
    <row r="57" spans="1:5">
      <c r="A57" s="15">
        <v>15</v>
      </c>
      <c r="B57" s="25" t="s">
        <v>103</v>
      </c>
      <c r="C57" s="33">
        <v>1800000</v>
      </c>
      <c r="D57" s="14">
        <v>1430000</v>
      </c>
      <c r="E57" s="34"/>
    </row>
    <row r="58" spans="1:5" ht="21" thickBot="1">
      <c r="A58" s="29"/>
      <c r="B58" s="36" t="s">
        <v>56</v>
      </c>
      <c r="C58" s="62">
        <f>SUM(C43:C57)</f>
        <v>14732205</v>
      </c>
      <c r="D58" s="63">
        <f>SUM(D43:D57)</f>
        <v>10444000</v>
      </c>
      <c r="E58" s="36"/>
    </row>
    <row r="59" spans="1:5" ht="21" thickTop="1">
      <c r="A59" s="47"/>
      <c r="B59" s="48" t="s">
        <v>50</v>
      </c>
      <c r="C59" s="22"/>
      <c r="D59" s="23"/>
      <c r="E59" s="24"/>
    </row>
    <row r="60" spans="1:5">
      <c r="A60" s="29">
        <v>1</v>
      </c>
      <c r="B60" s="30" t="s">
        <v>4</v>
      </c>
      <c r="C60" s="31">
        <v>20000</v>
      </c>
      <c r="D60" s="33">
        <v>0</v>
      </c>
      <c r="E60" s="29"/>
    </row>
    <row r="61" spans="1:5">
      <c r="A61" s="29">
        <v>2</v>
      </c>
      <c r="B61" s="30" t="s">
        <v>5</v>
      </c>
      <c r="C61" s="31">
        <v>10000</v>
      </c>
      <c r="D61" s="33">
        <v>0</v>
      </c>
      <c r="E61" s="29"/>
    </row>
    <row r="62" spans="1:5">
      <c r="A62" s="29">
        <v>3</v>
      </c>
      <c r="B62" s="30" t="s">
        <v>6</v>
      </c>
      <c r="C62" s="31">
        <v>10000</v>
      </c>
      <c r="D62" s="33">
        <v>9600</v>
      </c>
      <c r="E62" s="29"/>
    </row>
    <row r="63" spans="1:5">
      <c r="A63" s="29">
        <v>4</v>
      </c>
      <c r="B63" s="30" t="s">
        <v>7</v>
      </c>
      <c r="C63" s="31">
        <v>10000</v>
      </c>
      <c r="D63" s="33">
        <v>10000</v>
      </c>
      <c r="E63" s="29"/>
    </row>
    <row r="64" spans="1:5">
      <c r="A64" s="29">
        <v>5</v>
      </c>
      <c r="B64" s="30" t="s">
        <v>8</v>
      </c>
      <c r="C64" s="31">
        <v>15000</v>
      </c>
      <c r="D64" s="33">
        <v>0</v>
      </c>
      <c r="E64" s="29"/>
    </row>
    <row r="65" spans="1:5">
      <c r="A65" s="29">
        <v>6</v>
      </c>
      <c r="B65" s="30" t="s">
        <v>9</v>
      </c>
      <c r="C65" s="31">
        <v>10000</v>
      </c>
      <c r="D65" s="33">
        <v>0</v>
      </c>
      <c r="E65" s="29"/>
    </row>
    <row r="66" spans="1:5">
      <c r="A66" s="29"/>
      <c r="B66" s="30" t="s">
        <v>96</v>
      </c>
      <c r="C66" s="31">
        <v>15000</v>
      </c>
      <c r="D66" s="33">
        <v>15000</v>
      </c>
      <c r="E66" s="29"/>
    </row>
    <row r="67" spans="1:5">
      <c r="A67" s="29">
        <v>7</v>
      </c>
      <c r="B67" s="30" t="s">
        <v>10</v>
      </c>
      <c r="C67" s="31">
        <v>10000</v>
      </c>
      <c r="D67" s="33">
        <v>10000</v>
      </c>
      <c r="E67" s="29"/>
    </row>
    <row r="68" spans="1:5">
      <c r="A68" s="29">
        <v>8</v>
      </c>
      <c r="B68" s="30" t="s">
        <v>11</v>
      </c>
      <c r="C68" s="31">
        <v>10000</v>
      </c>
      <c r="D68" s="33">
        <v>0</v>
      </c>
      <c r="E68" s="29"/>
    </row>
    <row r="69" spans="1:5">
      <c r="A69" s="29">
        <v>9</v>
      </c>
      <c r="B69" s="30" t="s">
        <v>12</v>
      </c>
      <c r="C69" s="31">
        <v>40000</v>
      </c>
      <c r="D69" s="33">
        <v>40000</v>
      </c>
      <c r="E69" s="29"/>
    </row>
    <row r="70" spans="1:5">
      <c r="A70" s="29">
        <v>10</v>
      </c>
      <c r="B70" s="30" t="s">
        <v>59</v>
      </c>
      <c r="C70" s="17" t="s">
        <v>88</v>
      </c>
      <c r="D70" s="18"/>
      <c r="E70" s="49">
        <v>4255500</v>
      </c>
    </row>
    <row r="71" spans="1:5">
      <c r="A71" s="29">
        <v>11</v>
      </c>
      <c r="B71" s="30" t="s">
        <v>60</v>
      </c>
      <c r="C71" s="22" t="s">
        <v>89</v>
      </c>
      <c r="D71" s="33"/>
      <c r="E71" s="49">
        <v>593000</v>
      </c>
    </row>
    <row r="72" spans="1:5">
      <c r="A72" s="29">
        <v>12</v>
      </c>
      <c r="B72" s="30" t="s">
        <v>43</v>
      </c>
      <c r="C72" s="26"/>
      <c r="D72" s="27"/>
      <c r="E72" s="49">
        <v>25000</v>
      </c>
    </row>
    <row r="73" spans="1:5" ht="21" thickBot="1">
      <c r="A73" s="29"/>
      <c r="B73" s="39" t="s">
        <v>56</v>
      </c>
      <c r="C73" s="62">
        <f>SUM(C60:C72)</f>
        <v>150000</v>
      </c>
      <c r="D73" s="64">
        <f>SUM(D60:D72)</f>
        <v>84600</v>
      </c>
      <c r="E73" s="65">
        <f>SUM(E70:E72)</f>
        <v>4873500</v>
      </c>
    </row>
    <row r="74" spans="1:5" ht="21" thickTop="1">
      <c r="A74" s="41"/>
      <c r="B74" s="50"/>
      <c r="C74" s="51"/>
      <c r="D74" s="44"/>
      <c r="E74" s="60">
        <v>28</v>
      </c>
    </row>
    <row r="75" spans="1:5">
      <c r="A75" s="41"/>
      <c r="B75" s="50"/>
      <c r="C75" s="51"/>
      <c r="D75" s="44"/>
      <c r="E75" s="41"/>
    </row>
    <row r="76" spans="1:5">
      <c r="A76" s="11" t="s">
        <v>0</v>
      </c>
      <c r="B76" s="11" t="s">
        <v>64</v>
      </c>
      <c r="C76" s="12" t="s">
        <v>44</v>
      </c>
      <c r="D76" s="12" t="s">
        <v>41</v>
      </c>
      <c r="E76" s="11" t="s">
        <v>42</v>
      </c>
    </row>
    <row r="77" spans="1:5">
      <c r="A77" s="13"/>
      <c r="B77" s="13"/>
      <c r="C77" s="14" t="s">
        <v>45</v>
      </c>
      <c r="D77" s="14" t="s">
        <v>40</v>
      </c>
      <c r="E77" s="15"/>
    </row>
    <row r="78" spans="1:5">
      <c r="A78" s="29"/>
      <c r="B78" s="45" t="s">
        <v>51</v>
      </c>
      <c r="C78" s="31"/>
      <c r="D78" s="33"/>
      <c r="E78" s="29"/>
    </row>
    <row r="79" spans="1:5">
      <c r="A79" s="29">
        <v>1</v>
      </c>
      <c r="B79" s="30" t="s">
        <v>97</v>
      </c>
      <c r="C79" s="31">
        <v>400000</v>
      </c>
      <c r="D79" s="33">
        <v>0</v>
      </c>
      <c r="E79" s="52"/>
    </row>
    <row r="80" spans="1:5">
      <c r="A80" s="29"/>
      <c r="B80" s="36" t="s">
        <v>56</v>
      </c>
      <c r="C80" s="37">
        <f>SUM(C79:C79)</f>
        <v>400000</v>
      </c>
      <c r="D80" s="40">
        <f>SUM(D79:D79)</f>
        <v>0</v>
      </c>
      <c r="E80" s="29"/>
    </row>
    <row r="81" spans="1:5">
      <c r="A81" s="48"/>
      <c r="B81" s="48" t="s">
        <v>52</v>
      </c>
      <c r="C81" s="22"/>
      <c r="D81" s="53"/>
      <c r="E81" s="20"/>
    </row>
    <row r="82" spans="1:5">
      <c r="A82" s="29">
        <v>1</v>
      </c>
      <c r="B82" s="30" t="s">
        <v>13</v>
      </c>
      <c r="C82" s="31">
        <v>80000</v>
      </c>
      <c r="D82" s="33">
        <v>0</v>
      </c>
      <c r="E82" s="29"/>
    </row>
    <row r="83" spans="1:5">
      <c r="A83" s="29">
        <v>2</v>
      </c>
      <c r="B83" s="30" t="s">
        <v>62</v>
      </c>
      <c r="C83" s="31">
        <v>80000</v>
      </c>
      <c r="D83" s="33">
        <v>0</v>
      </c>
      <c r="E83" s="29"/>
    </row>
    <row r="84" spans="1:5">
      <c r="A84" s="29"/>
      <c r="B84" s="36" t="s">
        <v>56</v>
      </c>
      <c r="C84" s="37">
        <f>SUM(C82:C83)</f>
        <v>160000</v>
      </c>
      <c r="D84" s="33">
        <v>0</v>
      </c>
      <c r="E84" s="29"/>
    </row>
    <row r="85" spans="1:5">
      <c r="A85" s="24"/>
      <c r="B85" s="20"/>
      <c r="C85" s="46"/>
      <c r="D85" s="23"/>
      <c r="E85" s="24"/>
    </row>
    <row r="86" spans="1:5">
      <c r="A86" s="48"/>
      <c r="B86" s="48" t="s">
        <v>63</v>
      </c>
      <c r="C86" s="22"/>
      <c r="D86" s="53"/>
      <c r="E86" s="20"/>
    </row>
    <row r="87" spans="1:5">
      <c r="A87" s="29">
        <v>1</v>
      </c>
      <c r="B87" s="30" t="s">
        <v>14</v>
      </c>
      <c r="C87" s="31">
        <v>30000</v>
      </c>
      <c r="D87" s="33">
        <v>30000</v>
      </c>
      <c r="E87" s="29"/>
    </row>
    <row r="88" spans="1:5">
      <c r="A88" s="29">
        <v>2</v>
      </c>
      <c r="B88" s="30" t="s">
        <v>15</v>
      </c>
      <c r="C88" s="31">
        <v>10000</v>
      </c>
      <c r="D88" s="33">
        <v>0</v>
      </c>
      <c r="E88" s="29"/>
    </row>
    <row r="89" spans="1:5">
      <c r="A89" s="29">
        <v>3</v>
      </c>
      <c r="B89" s="30" t="s">
        <v>16</v>
      </c>
      <c r="C89" s="31">
        <v>10000</v>
      </c>
      <c r="D89" s="33">
        <v>0</v>
      </c>
      <c r="E89" s="29"/>
    </row>
    <row r="90" spans="1:5">
      <c r="A90" s="29">
        <v>4</v>
      </c>
      <c r="B90" s="30" t="s">
        <v>17</v>
      </c>
      <c r="C90" s="31">
        <v>10000</v>
      </c>
      <c r="D90" s="33">
        <v>0</v>
      </c>
      <c r="E90" s="29"/>
    </row>
    <row r="91" spans="1:5">
      <c r="A91" s="29"/>
      <c r="B91" s="30" t="s">
        <v>95</v>
      </c>
      <c r="C91" s="31">
        <v>10000</v>
      </c>
      <c r="D91" s="33">
        <v>10000</v>
      </c>
      <c r="E91" s="29"/>
    </row>
    <row r="92" spans="1:5">
      <c r="A92" s="29">
        <v>5</v>
      </c>
      <c r="B92" s="30" t="s">
        <v>18</v>
      </c>
      <c r="C92" s="31">
        <v>20000</v>
      </c>
      <c r="D92" s="33">
        <v>0</v>
      </c>
      <c r="E92" s="29"/>
    </row>
    <row r="93" spans="1:5">
      <c r="A93" s="29">
        <v>6</v>
      </c>
      <c r="B93" s="30" t="s">
        <v>19</v>
      </c>
      <c r="C93" s="31">
        <v>10000</v>
      </c>
      <c r="D93" s="33">
        <v>0</v>
      </c>
      <c r="E93" s="29"/>
    </row>
    <row r="94" spans="1:5">
      <c r="A94" s="29">
        <v>7</v>
      </c>
      <c r="B94" s="30" t="s">
        <v>90</v>
      </c>
      <c r="C94" s="31">
        <v>30000</v>
      </c>
      <c r="D94" s="33">
        <v>30000</v>
      </c>
      <c r="E94" s="29"/>
    </row>
    <row r="95" spans="1:5">
      <c r="A95" s="29">
        <v>8</v>
      </c>
      <c r="B95" s="30" t="s">
        <v>26</v>
      </c>
      <c r="C95" s="31">
        <v>20000</v>
      </c>
      <c r="D95" s="33">
        <v>4600</v>
      </c>
      <c r="E95" s="29"/>
    </row>
    <row r="96" spans="1:5">
      <c r="A96" s="29">
        <v>9</v>
      </c>
      <c r="B96" s="30" t="s">
        <v>27</v>
      </c>
      <c r="C96" s="31">
        <v>694400</v>
      </c>
      <c r="D96" s="33">
        <v>694400</v>
      </c>
      <c r="E96" s="29"/>
    </row>
    <row r="97" spans="1:5">
      <c r="A97" s="29">
        <v>10</v>
      </c>
      <c r="B97" s="30" t="s">
        <v>28</v>
      </c>
      <c r="C97" s="31">
        <v>243040</v>
      </c>
      <c r="D97" s="33">
        <v>243040</v>
      </c>
      <c r="E97" s="29"/>
    </row>
    <row r="98" spans="1:5">
      <c r="A98" s="29">
        <v>11</v>
      </c>
      <c r="B98" s="30" t="s">
        <v>39</v>
      </c>
      <c r="C98" s="31">
        <v>50000</v>
      </c>
      <c r="D98" s="33">
        <v>10000</v>
      </c>
      <c r="E98" s="29"/>
    </row>
    <row r="99" spans="1:5">
      <c r="A99" s="29">
        <v>12</v>
      </c>
      <c r="B99" s="30" t="s">
        <v>92</v>
      </c>
      <c r="C99" s="31">
        <v>15000</v>
      </c>
      <c r="D99" s="33">
        <v>15000</v>
      </c>
      <c r="E99" s="29"/>
    </row>
    <row r="100" spans="1:5">
      <c r="A100" s="29">
        <v>13</v>
      </c>
      <c r="B100" s="30" t="s">
        <v>94</v>
      </c>
      <c r="C100" s="31">
        <v>30000</v>
      </c>
      <c r="D100" s="33">
        <v>28500</v>
      </c>
      <c r="E100" s="29"/>
    </row>
    <row r="101" spans="1:5">
      <c r="A101" s="29">
        <v>14</v>
      </c>
      <c r="B101" s="30" t="s">
        <v>20</v>
      </c>
      <c r="C101" s="31">
        <v>30000</v>
      </c>
      <c r="D101" s="33">
        <v>30000</v>
      </c>
      <c r="E101" s="29"/>
    </row>
    <row r="102" spans="1:5">
      <c r="A102" s="29">
        <v>15</v>
      </c>
      <c r="B102" s="30" t="s">
        <v>21</v>
      </c>
      <c r="C102" s="31">
        <v>20000</v>
      </c>
      <c r="D102" s="33">
        <v>0</v>
      </c>
      <c r="E102" s="29"/>
    </row>
    <row r="103" spans="1:5">
      <c r="A103" s="29">
        <v>16</v>
      </c>
      <c r="B103" s="30" t="s">
        <v>22</v>
      </c>
      <c r="C103" s="31">
        <v>30000</v>
      </c>
      <c r="D103" s="33">
        <v>50000</v>
      </c>
      <c r="E103" s="29"/>
    </row>
    <row r="104" spans="1:5">
      <c r="A104" s="29">
        <v>17</v>
      </c>
      <c r="B104" s="30" t="s">
        <v>23</v>
      </c>
      <c r="C104" s="31">
        <v>50000</v>
      </c>
      <c r="D104" s="33">
        <v>85000</v>
      </c>
      <c r="E104" s="29"/>
    </row>
    <row r="105" spans="1:5">
      <c r="A105" s="29">
        <v>18</v>
      </c>
      <c r="B105" s="30" t="s">
        <v>24</v>
      </c>
      <c r="C105" s="31">
        <v>50000</v>
      </c>
      <c r="D105" s="33">
        <v>50000</v>
      </c>
      <c r="E105" s="29"/>
    </row>
    <row r="106" spans="1:5">
      <c r="A106" s="29">
        <v>19</v>
      </c>
      <c r="B106" s="30" t="s">
        <v>25</v>
      </c>
      <c r="C106" s="31">
        <v>40000</v>
      </c>
      <c r="D106" s="52">
        <v>29000</v>
      </c>
      <c r="E106" s="29"/>
    </row>
    <row r="107" spans="1:5">
      <c r="A107" s="29">
        <v>20</v>
      </c>
      <c r="B107" s="30" t="s">
        <v>93</v>
      </c>
      <c r="C107" s="31">
        <v>30000</v>
      </c>
      <c r="D107" s="33">
        <v>30000</v>
      </c>
      <c r="E107" s="29"/>
    </row>
    <row r="108" spans="1:5" ht="21" thickBot="1">
      <c r="A108" s="29"/>
      <c r="B108" s="36" t="s">
        <v>56</v>
      </c>
      <c r="C108" s="62">
        <f>SUM(C87:C107)</f>
        <v>1432440</v>
      </c>
      <c r="D108" s="64">
        <f>SUM(D87:D107)</f>
        <v>1339540</v>
      </c>
      <c r="E108" s="29"/>
    </row>
    <row r="109" spans="1:5" ht="21" thickTop="1">
      <c r="A109" s="41"/>
      <c r="B109" s="21"/>
      <c r="C109" s="43"/>
      <c r="D109" s="44"/>
      <c r="E109" s="41"/>
    </row>
    <row r="110" spans="1:5">
      <c r="A110" s="41"/>
      <c r="B110" s="21"/>
      <c r="C110" s="43"/>
      <c r="D110" s="44"/>
      <c r="E110" s="60">
        <v>29</v>
      </c>
    </row>
    <row r="111" spans="1:5">
      <c r="A111" s="41"/>
      <c r="B111" s="50"/>
      <c r="C111" s="51"/>
      <c r="D111" s="44"/>
      <c r="E111" s="41"/>
    </row>
    <row r="112" spans="1:5">
      <c r="A112" s="11" t="s">
        <v>0</v>
      </c>
      <c r="B112" s="11" t="s">
        <v>64</v>
      </c>
      <c r="C112" s="12" t="s">
        <v>44</v>
      </c>
      <c r="D112" s="12" t="s">
        <v>41</v>
      </c>
      <c r="E112" s="11" t="s">
        <v>42</v>
      </c>
    </row>
    <row r="113" spans="1:5">
      <c r="A113" s="13"/>
      <c r="B113" s="13"/>
      <c r="C113" s="14" t="s">
        <v>45</v>
      </c>
      <c r="D113" s="14" t="s">
        <v>40</v>
      </c>
      <c r="E113" s="15"/>
    </row>
    <row r="114" spans="1:5">
      <c r="A114" s="54"/>
      <c r="B114" s="54" t="s">
        <v>53</v>
      </c>
      <c r="C114" s="54"/>
      <c r="D114" s="54"/>
      <c r="E114" s="36"/>
    </row>
    <row r="115" spans="1:5">
      <c r="A115" s="29">
        <v>1</v>
      </c>
      <c r="B115" s="30" t="s">
        <v>29</v>
      </c>
      <c r="C115" s="31">
        <v>20000</v>
      </c>
      <c r="D115" s="33">
        <v>0</v>
      </c>
      <c r="E115" s="29"/>
    </row>
    <row r="116" spans="1:5">
      <c r="A116" s="29">
        <v>2</v>
      </c>
      <c r="B116" s="30" t="s">
        <v>30</v>
      </c>
      <c r="C116" s="31">
        <v>10000</v>
      </c>
      <c r="D116" s="33">
        <v>0</v>
      </c>
      <c r="E116" s="29"/>
    </row>
    <row r="117" spans="1:5">
      <c r="A117" s="29">
        <v>3</v>
      </c>
      <c r="B117" s="30" t="s">
        <v>32</v>
      </c>
      <c r="C117" s="31">
        <v>10000</v>
      </c>
      <c r="D117" s="33">
        <v>0</v>
      </c>
      <c r="E117" s="29"/>
    </row>
    <row r="118" spans="1:5">
      <c r="A118" s="30"/>
      <c r="B118" s="36" t="s">
        <v>56</v>
      </c>
      <c r="C118" s="37">
        <f>SUM(C115:C117)</f>
        <v>40000</v>
      </c>
      <c r="D118" s="33">
        <v>0</v>
      </c>
      <c r="E118" s="29"/>
    </row>
    <row r="119" spans="1:5">
      <c r="A119" s="47"/>
      <c r="B119" s="48" t="s">
        <v>54</v>
      </c>
      <c r="C119" s="22"/>
      <c r="D119" s="33"/>
      <c r="E119" s="24"/>
    </row>
    <row r="120" spans="1:5">
      <c r="A120" s="29">
        <v>1</v>
      </c>
      <c r="B120" s="30" t="s">
        <v>31</v>
      </c>
      <c r="C120" s="31">
        <v>30000</v>
      </c>
      <c r="D120" s="33">
        <v>0</v>
      </c>
      <c r="E120" s="29"/>
    </row>
    <row r="121" spans="1:5">
      <c r="A121" s="29"/>
      <c r="B121" s="36" t="s">
        <v>56</v>
      </c>
      <c r="C121" s="37">
        <f>SUM(C120)</f>
        <v>30000</v>
      </c>
      <c r="D121" s="33">
        <v>0</v>
      </c>
      <c r="E121" s="29"/>
    </row>
    <row r="122" spans="1:5">
      <c r="A122" s="47"/>
      <c r="B122" s="48" t="s">
        <v>55</v>
      </c>
      <c r="C122" s="22"/>
      <c r="D122" s="23"/>
      <c r="E122" s="24"/>
    </row>
    <row r="123" spans="1:5">
      <c r="A123" s="29">
        <v>1</v>
      </c>
      <c r="B123" s="30" t="s">
        <v>33</v>
      </c>
      <c r="C123" s="31">
        <v>20000</v>
      </c>
      <c r="D123" s="33">
        <v>6720</v>
      </c>
      <c r="E123" s="29"/>
    </row>
    <row r="124" spans="1:5">
      <c r="A124" s="29">
        <v>2</v>
      </c>
      <c r="B124" s="30" t="s">
        <v>34</v>
      </c>
      <c r="C124" s="31">
        <v>200000</v>
      </c>
      <c r="D124" s="33">
        <v>450000</v>
      </c>
      <c r="E124" s="29"/>
    </row>
    <row r="125" spans="1:5">
      <c r="A125" s="29">
        <v>3</v>
      </c>
      <c r="B125" s="30" t="s">
        <v>35</v>
      </c>
      <c r="C125" s="31">
        <v>20000</v>
      </c>
      <c r="D125" s="33">
        <v>30000</v>
      </c>
      <c r="E125" s="29"/>
    </row>
    <row r="126" spans="1:5">
      <c r="A126" s="29">
        <v>4</v>
      </c>
      <c r="B126" s="30" t="s">
        <v>48</v>
      </c>
      <c r="C126" s="31">
        <v>50000</v>
      </c>
      <c r="D126" s="33" t="s">
        <v>85</v>
      </c>
      <c r="E126" s="29"/>
    </row>
    <row r="127" spans="1:5">
      <c r="A127" s="29">
        <v>5</v>
      </c>
      <c r="B127" s="30" t="s">
        <v>36</v>
      </c>
      <c r="C127" s="31">
        <v>600000</v>
      </c>
      <c r="D127" s="51">
        <v>126087</v>
      </c>
      <c r="E127" s="29"/>
    </row>
    <row r="128" spans="1:5">
      <c r="A128" s="29">
        <v>6</v>
      </c>
      <c r="B128" s="30" t="s">
        <v>37</v>
      </c>
      <c r="C128" s="31">
        <v>10000</v>
      </c>
      <c r="D128" s="33">
        <v>8500</v>
      </c>
      <c r="E128" s="29"/>
    </row>
    <row r="129" spans="1:5">
      <c r="A129" s="29">
        <v>7</v>
      </c>
      <c r="B129" s="30" t="s">
        <v>38</v>
      </c>
      <c r="C129" s="4">
        <v>10000</v>
      </c>
      <c r="D129" s="33" t="s">
        <v>85</v>
      </c>
      <c r="E129" s="29"/>
    </row>
    <row r="130" spans="1:5">
      <c r="A130" s="29">
        <v>8</v>
      </c>
      <c r="B130" s="30" t="s">
        <v>3</v>
      </c>
      <c r="C130" s="31">
        <v>100000</v>
      </c>
      <c r="D130" s="33">
        <v>99700</v>
      </c>
      <c r="E130" s="29"/>
    </row>
    <row r="131" spans="1:5">
      <c r="A131" s="29">
        <v>9</v>
      </c>
      <c r="B131" s="55" t="s">
        <v>91</v>
      </c>
      <c r="C131" s="31">
        <v>100000</v>
      </c>
      <c r="D131" s="33">
        <v>99500</v>
      </c>
      <c r="E131" s="29"/>
    </row>
    <row r="132" spans="1:5">
      <c r="A132" s="29"/>
      <c r="B132" s="39" t="s">
        <v>56</v>
      </c>
      <c r="C132" s="37">
        <f>SUM(C123:C131)</f>
        <v>1110000</v>
      </c>
      <c r="D132" s="40">
        <f>SUM(D123:D131)</f>
        <v>820507</v>
      </c>
      <c r="E132" s="29"/>
    </row>
    <row r="133" spans="1:5">
      <c r="A133" s="29"/>
      <c r="B133" s="39" t="s">
        <v>57</v>
      </c>
      <c r="C133" s="37">
        <f>SUM(C20,C37,C58,C73,C80,C84,C108,C132)</f>
        <v>22979645</v>
      </c>
      <c r="D133" s="40">
        <f>SUM(D20,D37,D58,D73,D80,D84,D108,D132)</f>
        <v>16924505</v>
      </c>
      <c r="E133" s="29"/>
    </row>
    <row r="134" spans="1:5">
      <c r="A134" s="56"/>
      <c r="B134" s="57" t="s">
        <v>58</v>
      </c>
      <c r="C134" s="58">
        <v>100</v>
      </c>
      <c r="D134" s="59">
        <v>73.650000000000006</v>
      </c>
      <c r="E134" s="56"/>
    </row>
    <row r="136" spans="1:5">
      <c r="C136" s="66"/>
    </row>
    <row r="137" spans="1:5">
      <c r="C137" s="67"/>
    </row>
    <row r="146" spans="1:7">
      <c r="E146" s="2"/>
    </row>
    <row r="147" spans="1:7">
      <c r="E147" s="2"/>
    </row>
    <row r="148" spans="1:7">
      <c r="C148" s="69"/>
    </row>
    <row r="149" spans="1:7">
      <c r="B149" s="70" t="s">
        <v>107</v>
      </c>
      <c r="G149" s="1">
        <v>19</v>
      </c>
    </row>
    <row r="150" spans="1:7">
      <c r="G150" s="1">
        <v>8</v>
      </c>
    </row>
    <row r="151" spans="1:7">
      <c r="B151" s="1" t="s">
        <v>108</v>
      </c>
      <c r="G151" s="1">
        <f>G150*100/G149</f>
        <v>42.10526315789474</v>
      </c>
    </row>
    <row r="152" spans="1:7" ht="10.5" customHeight="1"/>
    <row r="153" spans="1:7">
      <c r="A153" s="1" t="s">
        <v>110</v>
      </c>
    </row>
    <row r="154" spans="1:7">
      <c r="A154" s="1" t="s">
        <v>131</v>
      </c>
    </row>
    <row r="155" spans="1:7">
      <c r="A155" s="68"/>
      <c r="B155" s="1" t="s">
        <v>132</v>
      </c>
    </row>
    <row r="156" spans="1:7">
      <c r="A156" s="1" t="s">
        <v>111</v>
      </c>
    </row>
    <row r="157" spans="1:7">
      <c r="A157" s="1" t="s">
        <v>118</v>
      </c>
    </row>
    <row r="158" spans="1:7">
      <c r="A158" s="68"/>
      <c r="B158" s="1" t="s">
        <v>109</v>
      </c>
    </row>
    <row r="159" spans="1:7">
      <c r="A159" s="1" t="s">
        <v>112</v>
      </c>
    </row>
    <row r="160" spans="1:7">
      <c r="A160" s="1" t="s">
        <v>119</v>
      </c>
    </row>
    <row r="161" spans="1:2">
      <c r="B161" s="1" t="s">
        <v>125</v>
      </c>
    </row>
    <row r="162" spans="1:2">
      <c r="A162" s="1" t="s">
        <v>113</v>
      </c>
    </row>
    <row r="163" spans="1:2">
      <c r="A163" s="1" t="s">
        <v>120</v>
      </c>
    </row>
    <row r="164" spans="1:2">
      <c r="B164" s="1" t="s">
        <v>126</v>
      </c>
    </row>
    <row r="165" spans="1:2">
      <c r="A165" s="1" t="s">
        <v>114</v>
      </c>
    </row>
    <row r="166" spans="1:2">
      <c r="A166" s="1" t="s">
        <v>121</v>
      </c>
    </row>
    <row r="167" spans="1:2">
      <c r="B167" s="1" t="s">
        <v>127</v>
      </c>
    </row>
    <row r="168" spans="1:2">
      <c r="A168" s="1" t="s">
        <v>115</v>
      </c>
    </row>
    <row r="169" spans="1:2">
      <c r="A169" s="1" t="s">
        <v>122</v>
      </c>
    </row>
    <row r="170" spans="1:2">
      <c r="B170" s="1" t="s">
        <v>128</v>
      </c>
    </row>
    <row r="171" spans="1:2">
      <c r="A171" s="1" t="s">
        <v>116</v>
      </c>
    </row>
    <row r="172" spans="1:2">
      <c r="A172" s="1" t="s">
        <v>123</v>
      </c>
    </row>
    <row r="173" spans="1:2">
      <c r="B173" s="1" t="s">
        <v>129</v>
      </c>
    </row>
    <row r="174" spans="1:2">
      <c r="A174" s="1" t="s">
        <v>117</v>
      </c>
    </row>
    <row r="175" spans="1:2">
      <c r="A175" s="1" t="s">
        <v>124</v>
      </c>
    </row>
    <row r="176" spans="1:2">
      <c r="B176" s="1" t="s">
        <v>130</v>
      </c>
    </row>
  </sheetData>
  <mergeCells count="1">
    <mergeCell ref="B5:C5"/>
  </mergeCells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บัญชีรายการ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KKD Windows7 V.12_x64</cp:lastModifiedBy>
  <cp:lastPrinted>2017-06-27T06:20:46Z</cp:lastPrinted>
  <dcterms:created xsi:type="dcterms:W3CDTF">2013-11-20T05:47:57Z</dcterms:created>
  <dcterms:modified xsi:type="dcterms:W3CDTF">2018-03-19T04:00:15Z</dcterms:modified>
</cp:coreProperties>
</file>